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D4047267-50DF-4753-9C1F-9FFABD97BBD2}" xr6:coauthVersionLast="47" xr6:coauthVersionMax="47" xr10:uidLastSave="{00000000-0000-0000-0000-000000000000}"/>
  <bookViews>
    <workbookView xWindow="-120" yWindow="-120" windowWidth="23280" windowHeight="12600" xr2:uid="{00000000-000D-0000-FFFF-FFFF00000000}"/>
  </bookViews>
  <sheets>
    <sheet name="ST-2 銘柄一覧" sheetId="2" r:id="rId1"/>
  </sheets>
  <definedNames>
    <definedName name="_xlnm._FilterDatabase" localSheetId="0" hidden="1">'ST-2 銘柄一覧'!$A$2:$Q$325</definedName>
    <definedName name="_xlnm.Print_Area" localSheetId="0">'ST-2 銘柄一覧'!$A$1:$Q$325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2" i="2" l="1"/>
  <c r="L319" i="2"/>
  <c r="L85" i="2"/>
  <c r="L126" i="2"/>
  <c r="L125" i="2"/>
  <c r="L124" i="2"/>
  <c r="L123" i="2"/>
  <c r="L205" i="2"/>
  <c r="N278" i="2"/>
  <c r="P278" i="2" s="1"/>
  <c r="L278" i="2"/>
  <c r="J278" i="2"/>
  <c r="I278" i="2"/>
  <c r="N277" i="2"/>
  <c r="P277" i="2" s="1"/>
  <c r="L277" i="2"/>
  <c r="J277" i="2"/>
  <c r="I277" i="2"/>
  <c r="N238" i="2"/>
  <c r="P238" i="2" s="1"/>
  <c r="L238" i="2"/>
  <c r="J238" i="2"/>
  <c r="I238" i="2"/>
  <c r="N162" i="2"/>
  <c r="P162" i="2" s="1"/>
  <c r="L162" i="2"/>
  <c r="J162" i="2"/>
  <c r="I162" i="2"/>
  <c r="N56" i="2"/>
  <c r="J56" i="2"/>
  <c r="I56" i="2"/>
  <c r="P322" i="2"/>
  <c r="J322" i="2"/>
  <c r="I322" i="2"/>
  <c r="P56" i="2" l="1"/>
  <c r="L56" i="2"/>
  <c r="N283" i="2"/>
  <c r="P283" i="2" s="1"/>
  <c r="L283" i="2"/>
  <c r="J283" i="2"/>
  <c r="I283" i="2"/>
  <c r="N281" i="2" l="1"/>
  <c r="P281" i="2" s="1"/>
  <c r="L281" i="2"/>
  <c r="J281" i="2"/>
  <c r="I281" i="2"/>
  <c r="N168" i="2"/>
  <c r="P168" i="2" s="1"/>
  <c r="L168" i="2"/>
  <c r="J168" i="2"/>
  <c r="I168" i="2"/>
  <c r="N57" i="2"/>
  <c r="J57" i="2"/>
  <c r="I57" i="2"/>
  <c r="N324" i="2"/>
  <c r="P324" i="2" s="1"/>
  <c r="L324" i="2"/>
  <c r="J324" i="2"/>
  <c r="I324" i="2"/>
  <c r="N323" i="2"/>
  <c r="P323" i="2" s="1"/>
  <c r="L323" i="2"/>
  <c r="J323" i="2"/>
  <c r="I323" i="2"/>
  <c r="N234" i="2"/>
  <c r="P234" i="2" s="1"/>
  <c r="L234" i="2"/>
  <c r="J234" i="2"/>
  <c r="I234" i="2"/>
  <c r="N235" i="2"/>
  <c r="P235" i="2" s="1"/>
  <c r="L235" i="2"/>
  <c r="J235" i="2"/>
  <c r="I235" i="2"/>
  <c r="P57" i="2" l="1"/>
  <c r="L57" i="2"/>
  <c r="N246" i="2"/>
  <c r="P246" i="2" s="1"/>
  <c r="L246" i="2"/>
  <c r="J246" i="2"/>
  <c r="I246" i="2"/>
  <c r="N163" i="2"/>
  <c r="P163" i="2" s="1"/>
  <c r="L163" i="2"/>
  <c r="J163" i="2"/>
  <c r="I163" i="2"/>
  <c r="P321" i="2" l="1"/>
  <c r="L321" i="2"/>
  <c r="J321" i="2"/>
  <c r="I321" i="2"/>
  <c r="P320" i="2"/>
  <c r="L320" i="2"/>
  <c r="J320" i="2"/>
  <c r="I320" i="2"/>
  <c r="J319" i="2"/>
  <c r="I319" i="2"/>
  <c r="P318" i="2"/>
  <c r="L318" i="2"/>
  <c r="J318" i="2"/>
  <c r="I318" i="2"/>
  <c r="P317" i="2"/>
  <c r="L317" i="2"/>
  <c r="J317" i="2"/>
  <c r="I317" i="2"/>
  <c r="P316" i="2"/>
  <c r="L316" i="2"/>
  <c r="J316" i="2"/>
  <c r="I316" i="2"/>
  <c r="P315" i="2"/>
  <c r="L315" i="2"/>
  <c r="J315" i="2"/>
  <c r="I315" i="2"/>
  <c r="P314" i="2"/>
  <c r="L314" i="2"/>
  <c r="J314" i="2"/>
  <c r="I314" i="2"/>
  <c r="P313" i="2"/>
  <c r="L313" i="2"/>
  <c r="J313" i="2"/>
  <c r="I313" i="2"/>
  <c r="P312" i="2"/>
  <c r="L312" i="2"/>
  <c r="J312" i="2"/>
  <c r="I312" i="2"/>
  <c r="P155" i="2"/>
  <c r="J155" i="2"/>
  <c r="I155" i="2"/>
  <c r="P154" i="2"/>
  <c r="L154" i="2"/>
  <c r="J154" i="2"/>
  <c r="I154" i="2"/>
  <c r="P153" i="2"/>
  <c r="L153" i="2"/>
  <c r="J153" i="2"/>
  <c r="I153" i="2"/>
  <c r="P152" i="2"/>
  <c r="L152" i="2"/>
  <c r="J152" i="2"/>
  <c r="I152" i="2"/>
  <c r="P151" i="2"/>
  <c r="L151" i="2"/>
  <c r="J151" i="2"/>
  <c r="I151" i="2"/>
  <c r="P150" i="2"/>
  <c r="L150" i="2"/>
  <c r="J150" i="2"/>
  <c r="I150" i="2"/>
  <c r="P149" i="2"/>
  <c r="L149" i="2"/>
  <c r="J149" i="2"/>
  <c r="I149" i="2"/>
  <c r="P148" i="2"/>
  <c r="L148" i="2"/>
  <c r="J148" i="2"/>
  <c r="I148" i="2"/>
  <c r="P147" i="2"/>
  <c r="L147" i="2"/>
  <c r="J147" i="2"/>
  <c r="I147" i="2"/>
  <c r="P146" i="2"/>
  <c r="L146" i="2"/>
  <c r="J146" i="2"/>
  <c r="I146" i="2"/>
  <c r="P145" i="2"/>
  <c r="L145" i="2"/>
  <c r="J145" i="2"/>
  <c r="I145" i="2"/>
  <c r="P144" i="2"/>
  <c r="L144" i="2"/>
  <c r="J144" i="2"/>
  <c r="I144" i="2"/>
  <c r="P143" i="2"/>
  <c r="L143" i="2"/>
  <c r="J143" i="2"/>
  <c r="I143" i="2"/>
  <c r="P142" i="2"/>
  <c r="L142" i="2"/>
  <c r="J142" i="2"/>
  <c r="I142" i="2"/>
  <c r="P141" i="2"/>
  <c r="L141" i="2"/>
  <c r="J141" i="2"/>
  <c r="I141" i="2"/>
  <c r="P140" i="2"/>
  <c r="L140" i="2"/>
  <c r="J140" i="2"/>
  <c r="I140" i="2"/>
  <c r="P139" i="2"/>
  <c r="L139" i="2"/>
  <c r="J139" i="2"/>
  <c r="I139" i="2"/>
  <c r="P138" i="2"/>
  <c r="L138" i="2"/>
  <c r="J138" i="2"/>
  <c r="I138" i="2"/>
  <c r="P137" i="2"/>
  <c r="L137" i="2"/>
  <c r="J137" i="2"/>
  <c r="I137" i="2"/>
  <c r="P136" i="2"/>
  <c r="L136" i="2"/>
  <c r="J136" i="2"/>
  <c r="I136" i="2"/>
  <c r="P135" i="2"/>
  <c r="L135" i="2"/>
  <c r="J135" i="2"/>
  <c r="I135" i="2"/>
  <c r="P134" i="2"/>
  <c r="L134" i="2"/>
  <c r="J134" i="2"/>
  <c r="I134" i="2"/>
  <c r="P133" i="2"/>
  <c r="L133" i="2"/>
  <c r="J133" i="2"/>
  <c r="I133" i="2"/>
  <c r="P132" i="2"/>
  <c r="L132" i="2"/>
  <c r="J132" i="2"/>
  <c r="I132" i="2"/>
  <c r="P131" i="2"/>
  <c r="L131" i="2"/>
  <c r="J131" i="2"/>
  <c r="I131" i="2"/>
  <c r="I4" i="2" l="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57" i="2"/>
  <c r="I158" i="2"/>
  <c r="I159" i="2"/>
  <c r="I160" i="2"/>
  <c r="I161" i="2"/>
  <c r="I156" i="2"/>
  <c r="I164" i="2"/>
  <c r="I165" i="2"/>
  <c r="I166" i="2"/>
  <c r="I167"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6" i="2"/>
  <c r="I237" i="2"/>
  <c r="I239" i="2"/>
  <c r="I240" i="2"/>
  <c r="I241" i="2"/>
  <c r="I242" i="2"/>
  <c r="I243" i="2"/>
  <c r="I244" i="2"/>
  <c r="I245"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9" i="2"/>
  <c r="I280" i="2"/>
  <c r="I282"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25"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57" i="2"/>
  <c r="J158" i="2"/>
  <c r="J159" i="2"/>
  <c r="J160" i="2"/>
  <c r="J161" i="2"/>
  <c r="J156" i="2"/>
  <c r="J164" i="2"/>
  <c r="J165" i="2"/>
  <c r="J166" i="2"/>
  <c r="J167"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6" i="2"/>
  <c r="J237" i="2"/>
  <c r="J239" i="2"/>
  <c r="J240" i="2"/>
  <c r="J241" i="2"/>
  <c r="J242" i="2"/>
  <c r="J243" i="2"/>
  <c r="J244" i="2"/>
  <c r="J245"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9" i="2"/>
  <c r="J280" i="2"/>
  <c r="J282"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25"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57" i="2"/>
  <c r="N158" i="2"/>
  <c r="N159" i="2"/>
  <c r="N160" i="2"/>
  <c r="N161" i="2"/>
  <c r="N156" i="2"/>
  <c r="N164" i="2"/>
  <c r="N165" i="2"/>
  <c r="N166" i="2"/>
  <c r="N167"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L231" i="2" s="1"/>
  <c r="N232" i="2"/>
  <c r="N233" i="2"/>
  <c r="N236" i="2"/>
  <c r="N237" i="2"/>
  <c r="N239" i="2"/>
  <c r="N240" i="2"/>
  <c r="N241" i="2"/>
  <c r="N242" i="2"/>
  <c r="N243" i="2"/>
  <c r="N244" i="2"/>
  <c r="N245"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9" i="2"/>
  <c r="N280" i="2"/>
  <c r="N282"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25"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57" i="2"/>
  <c r="P158" i="2"/>
  <c r="P159" i="2"/>
  <c r="P160" i="2"/>
  <c r="P161" i="2"/>
  <c r="P156" i="2"/>
  <c r="P164" i="2"/>
  <c r="P165" i="2"/>
  <c r="P166" i="2"/>
  <c r="P167"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6" i="2"/>
  <c r="P237" i="2"/>
  <c r="P239" i="2"/>
  <c r="P240" i="2"/>
  <c r="P241" i="2"/>
  <c r="P242" i="2"/>
  <c r="P243" i="2"/>
  <c r="P244" i="2"/>
  <c r="P245"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9" i="2"/>
  <c r="P280" i="2"/>
  <c r="P282"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25" i="2"/>
  <c r="L280" i="2"/>
  <c r="L252" i="2"/>
  <c r="L279" i="2"/>
  <c r="L267" i="2"/>
  <c r="L249" i="2"/>
  <c r="L156" i="2"/>
  <c r="L216" i="2" l="1"/>
  <c r="L266" i="2"/>
  <c r="L264" i="2"/>
  <c r="L262" i="2"/>
  <c r="L182" i="2"/>
  <c r="L190" i="2"/>
  <c r="L200" i="2"/>
  <c r="L325" i="2"/>
  <c r="L159" i="2"/>
  <c r="L158" i="2"/>
  <c r="L157" i="2"/>
  <c r="L161" i="2"/>
  <c r="L160" i="2"/>
  <c r="L176" i="2" l="1"/>
  <c r="L233" i="2"/>
  <c r="L232" i="2"/>
  <c r="L201" i="2"/>
  <c r="L199" i="2"/>
  <c r="L87" i="2" l="1"/>
  <c r="L265" i="2"/>
  <c r="L263" i="2"/>
  <c r="L261" i="2"/>
  <c r="L260" i="2"/>
  <c r="L237" i="2"/>
  <c r="L236" i="2"/>
  <c r="L187" i="2" l="1"/>
  <c r="L188" i="2"/>
  <c r="L206" i="2" l="1"/>
  <c r="L189" i="2"/>
  <c r="L119" i="2" l="1"/>
  <c r="L120" i="2"/>
  <c r="L121" i="2"/>
  <c r="L122" i="2"/>
  <c r="L127" i="2"/>
  <c r="L128" i="2"/>
  <c r="L129" i="2"/>
  <c r="L130" i="2"/>
  <c r="L303" i="2"/>
  <c r="L304" i="2"/>
  <c r="L305" i="2"/>
  <c r="L306" i="2"/>
  <c r="L307" i="2"/>
  <c r="L308" i="2"/>
  <c r="L309" i="2"/>
  <c r="L310" i="2"/>
  <c r="L311" i="2"/>
  <c r="L207" i="2"/>
  <c r="L217" i="2" l="1"/>
  <c r="L282" i="2"/>
  <c r="L204" i="2"/>
  <c r="L169" i="2"/>
  <c r="L180" i="2"/>
  <c r="L181" i="2"/>
  <c r="L273" i="2" l="1"/>
  <c r="L272" i="2"/>
  <c r="L251" i="2"/>
  <c r="L250" i="2"/>
  <c r="L76" i="2" l="1"/>
  <c r="L101" i="2" l="1"/>
  <c r="L106" i="2" l="1"/>
  <c r="L64" i="2"/>
  <c r="L243" i="2" l="1"/>
  <c r="L103" i="2" l="1"/>
  <c r="L102" i="2" l="1"/>
  <c r="L100" i="2"/>
  <c r="L89" i="2" l="1"/>
  <c r="L270" i="2" l="1"/>
  <c r="L269" i="2"/>
  <c r="L209" i="2" l="1"/>
  <c r="L185" i="2"/>
  <c r="L215" i="2"/>
  <c r="L214" i="2"/>
  <c r="L268" i="2" l="1"/>
  <c r="L255" i="2" l="1"/>
  <c r="L256" i="2"/>
  <c r="L99" i="2" l="1"/>
  <c r="L98" i="2" l="1"/>
  <c r="L96" i="2" l="1"/>
  <c r="L95" i="2"/>
  <c r="L97" i="2"/>
  <c r="L94" i="2" l="1"/>
  <c r="L93" i="2"/>
  <c r="L91" i="2" l="1"/>
  <c r="L92" i="2"/>
  <c r="L80" i="2"/>
  <c r="L90" i="2"/>
  <c r="L88" i="2"/>
  <c r="L203" i="2"/>
  <c r="L202" i="2"/>
  <c r="L195" i="2"/>
  <c r="L213" i="2" l="1"/>
  <c r="L210" i="2"/>
  <c r="L198" i="2"/>
  <c r="L174" i="2" l="1"/>
  <c r="L175" i="2"/>
  <c r="L68" i="2" l="1"/>
  <c r="L67" i="2"/>
  <c r="L10" i="2" l="1"/>
  <c r="L9" i="2"/>
  <c r="L11" i="2" l="1"/>
  <c r="L25" i="2" l="1"/>
  <c r="L274" i="2"/>
  <c r="L276" i="2"/>
  <c r="L248" i="2"/>
  <c r="L247" i="2" l="1"/>
  <c r="L212" i="2" l="1"/>
  <c r="L211" i="2"/>
  <c r="L79" i="2"/>
  <c r="L66" i="2" l="1"/>
  <c r="L196" i="2" l="1"/>
  <c r="L194" i="2" l="1"/>
  <c r="L186" i="2"/>
  <c r="L110" i="2" l="1"/>
  <c r="L78" i="2" l="1"/>
  <c r="L193" i="2" l="1"/>
  <c r="L229" i="2"/>
  <c r="L271" i="2" l="1"/>
  <c r="L259" i="2" l="1"/>
  <c r="L171" i="2" l="1"/>
  <c r="L173" i="2" l="1"/>
  <c r="L118" i="2"/>
  <c r="L108" i="2" l="1"/>
  <c r="L24" i="2" l="1"/>
  <c r="L32" i="2"/>
  <c r="L15" i="2" l="1"/>
  <c r="L230" i="2" l="1"/>
  <c r="L197" i="2" l="1"/>
  <c r="L275" i="2" l="1"/>
  <c r="L227" i="2"/>
  <c r="L84" i="2" l="1"/>
  <c r="L167" i="2" l="1"/>
  <c r="L53" i="2" l="1"/>
  <c r="L109" i="2" l="1"/>
  <c r="I3" i="2" l="1"/>
  <c r="L107" i="2"/>
  <c r="L105" i="2" l="1"/>
  <c r="L241" i="2"/>
  <c r="L242" i="2"/>
  <c r="L224" i="2"/>
  <c r="L223" i="2"/>
  <c r="L302" i="2"/>
  <c r="L301" i="2"/>
  <c r="L297" i="2"/>
  <c r="L294" i="2"/>
  <c r="L291" i="2"/>
  <c r="L290" i="2"/>
  <c r="L287" i="2"/>
  <c r="L284" i="2"/>
  <c r="L245" i="2"/>
  <c r="L254" i="2"/>
  <c r="L253" i="2"/>
  <c r="L244" i="2"/>
  <c r="L239" i="2"/>
  <c r="L221" i="2"/>
  <c r="L228" i="2"/>
  <c r="L220" i="2"/>
  <c r="L222" i="2"/>
  <c r="L219" i="2"/>
  <c r="L218" i="2"/>
  <c r="L208" i="2"/>
  <c r="L192" i="2"/>
  <c r="L191" i="2"/>
  <c r="L184" i="2"/>
  <c r="L179" i="2"/>
  <c r="L178" i="2"/>
  <c r="L172" i="2"/>
  <c r="L170" i="2"/>
  <c r="L165" i="2"/>
  <c r="L164" i="2"/>
  <c r="L117" i="2"/>
  <c r="L116" i="2"/>
  <c r="L115" i="2"/>
  <c r="L113" i="2"/>
  <c r="L112" i="2"/>
  <c r="L111" i="2"/>
  <c r="L86" i="2"/>
  <c r="L83" i="2"/>
  <c r="L77" i="2"/>
  <c r="L75" i="2"/>
  <c r="L74" i="2"/>
  <c r="L72" i="2"/>
  <c r="L71" i="2"/>
  <c r="L65" i="2"/>
  <c r="L63" i="2"/>
  <c r="L61" i="2"/>
  <c r="L59" i="2"/>
  <c r="L58" i="2"/>
  <c r="L55" i="2"/>
  <c r="L54" i="2"/>
  <c r="L52" i="2"/>
  <c r="L48" i="2"/>
  <c r="L47" i="2"/>
  <c r="L45" i="2"/>
  <c r="L44" i="2"/>
  <c r="L43" i="2"/>
  <c r="L41" i="2"/>
  <c r="L40" i="2"/>
  <c r="L39" i="2"/>
  <c r="L37" i="2"/>
  <c r="L36" i="2"/>
  <c r="L35" i="2"/>
  <c r="L33" i="2"/>
  <c r="L30" i="2"/>
  <c r="L29" i="2"/>
  <c r="L26" i="2"/>
  <c r="L23" i="2"/>
  <c r="L20" i="2"/>
  <c r="L19" i="2"/>
  <c r="L16" i="2"/>
  <c r="L14" i="2"/>
  <c r="L6" i="2"/>
  <c r="L5" i="2"/>
  <c r="N3" i="2"/>
  <c r="P3" i="2" s="1"/>
  <c r="L183" i="2" l="1"/>
  <c r="L225" i="2"/>
  <c r="L226" i="2"/>
  <c r="L51" i="2"/>
  <c r="L298" i="2"/>
  <c r="L49" i="2"/>
  <c r="L34" i="2"/>
  <c r="L38" i="2"/>
  <c r="L42" i="2"/>
  <c r="L46" i="2"/>
  <c r="L60" i="2"/>
  <c r="L70" i="2"/>
  <c r="L82" i="2"/>
  <c r="L166" i="2"/>
  <c r="L257" i="2"/>
  <c r="L285" i="2"/>
  <c r="L288" i="2"/>
  <c r="L292" i="2"/>
  <c r="L295" i="2"/>
  <c r="L299" i="2"/>
  <c r="L3" i="2"/>
  <c r="L7" i="2"/>
  <c r="L12" i="2"/>
  <c r="L17" i="2"/>
  <c r="L21" i="2"/>
  <c r="L27" i="2"/>
  <c r="L31" i="2"/>
  <c r="L50" i="2"/>
  <c r="L62" i="2"/>
  <c r="L73" i="2"/>
  <c r="L104" i="2"/>
  <c r="L4" i="2"/>
  <c r="L8" i="2"/>
  <c r="L13" i="2"/>
  <c r="L18" i="2"/>
  <c r="L22" i="2"/>
  <c r="L28" i="2"/>
  <c r="L240" i="2"/>
  <c r="L258" i="2"/>
  <c r="L286" i="2"/>
  <c r="L289" i="2"/>
  <c r="L293" i="2"/>
  <c r="L296" i="2"/>
  <c r="L300" i="2"/>
  <c r="L69" i="2"/>
  <c r="L81" i="2"/>
  <c r="L114" i="2"/>
  <c r="L177" i="2"/>
  <c r="J3" i="2" l="1"/>
</calcChain>
</file>

<file path=xl/sharedStrings.xml><?xml version="1.0" encoding="utf-8"?>
<sst xmlns="http://schemas.openxmlformats.org/spreadsheetml/2006/main" count="1838" uniqueCount="660">
  <si>
    <t>対象指標</t>
  </si>
  <si>
    <t>名称</t>
  </si>
  <si>
    <t>管理会社</t>
  </si>
  <si>
    <t>TOPIX</t>
  </si>
  <si>
    <t>上場インデックスファンドTOPIX</t>
  </si>
  <si>
    <t>ＭＡＸＩＳ　トピックス上場投信</t>
  </si>
  <si>
    <t>Ｏｎｅ　ＥＴＦ　トピックス</t>
  </si>
  <si>
    <t>iシェアーズ　TOPIX ETF</t>
  </si>
  <si>
    <t>日経平均株価</t>
  </si>
  <si>
    <t>上場インデックスファンド225</t>
  </si>
  <si>
    <t>ｉシェアーズ　日経225 ETF</t>
  </si>
  <si>
    <t>ＭＡＸＩＳ　日経２２５上場投信</t>
  </si>
  <si>
    <t>上場インデックスファンド日経225（ミニ）</t>
  </si>
  <si>
    <t>Ｏｎｅ　ＥＴＦ　日経２２５</t>
  </si>
  <si>
    <t>JPX日経インデックス400</t>
  </si>
  <si>
    <t>上場インデックスファンドJPX日経インデックス400</t>
  </si>
  <si>
    <t>ＭＡＸＩＳ ＪＰＸ日経インデックス４００上場投信</t>
  </si>
  <si>
    <t>iシェアーズ　JPX日経400 ETF</t>
  </si>
  <si>
    <t>Ｏｎｅ　ＥＴＦ　ＪＰＸ日経４００</t>
  </si>
  <si>
    <t>日経300</t>
  </si>
  <si>
    <t>東証マザーズＣｏｒｅ指数</t>
  </si>
  <si>
    <t>JASDAQ－TOP20</t>
  </si>
  <si>
    <t>TOPIX Core 30</t>
  </si>
  <si>
    <t>ＪＰＸ日経中小型株指数</t>
  </si>
  <si>
    <t>ＭＡＸＩＳ ＪＰＸ 日経中小型株指数上場投信</t>
  </si>
  <si>
    <t>Ｏｎｅ　ＥＴＦ　ＪＰＸ日経中小型</t>
  </si>
  <si>
    <t>TOPIX-17食品</t>
  </si>
  <si>
    <t>ＮＥＸＴ ＦＵＮＤＳ 食品(ＴＯＰＩＸ－１７)上場投信</t>
  </si>
  <si>
    <t>TOPIX-17エネルギー資源</t>
  </si>
  <si>
    <t>ＮＥＸＴ ＦＵＮＤＳ エネルギー資源(ＴＯＰＩＸ－１７)上場投信</t>
  </si>
  <si>
    <t>TOPIX-17建設・資材</t>
  </si>
  <si>
    <t>ＮＥＸＴ ＦＵＮＤＳ 建設・資材(ＴＯＰＩＸ－１７)上場投信</t>
  </si>
  <si>
    <t>TOPIX-17素材・化学</t>
  </si>
  <si>
    <t>ＮＥＸＴ ＦＵＮＤＳ 素材・化学(ＴＯＰＩＸ－１７)上場投信</t>
  </si>
  <si>
    <t>TOPIX-17医薬品</t>
  </si>
  <si>
    <t>ＮＥＸＴ ＦＵＮＤＳ 医薬品(ＴＯＰＩＸ－１７)上場投信</t>
  </si>
  <si>
    <t>TOPIX-17自動車・輸送機</t>
  </si>
  <si>
    <t>ＮＥＸＴ ＦＵＮＤＳ 自動車・輸送機(ＴＯＰＩＸ－１７)上場投信</t>
  </si>
  <si>
    <t>TOPIX-17鉄鋼・非鉄</t>
  </si>
  <si>
    <t>ＮＥＸＴ ＦＵＮＤＳ 鉄鋼・非鉄(ＴＯＰＩＸ－１７)上場投信</t>
  </si>
  <si>
    <t>TOPIX-17機械</t>
  </si>
  <si>
    <t>ＮＥＸＴ ＦＵＮＤＳ 機械(ＴＯＰＩＸ－１７)上場投信</t>
  </si>
  <si>
    <t>TOPIX-17電機・精密</t>
  </si>
  <si>
    <t>ＮＥＸＴ ＦＵＮＤＳ 電機・精密(ＴＯＰＩＸ－１７)上場投信</t>
  </si>
  <si>
    <t>TOPIX-17情報通信・サービスその他</t>
  </si>
  <si>
    <t>ＮＥＸＴ ＦＵＮＤＳ 情報通信・サービスその他(ＴＯＰＩＸ－１７)上場投信</t>
  </si>
  <si>
    <t>TOPIX-17電力・ガス</t>
  </si>
  <si>
    <t>ＮＥＸＴ ＦＵＮＤＳ 電力・ガス(ＴＯＰＩＸ－１７)上場投信</t>
  </si>
  <si>
    <t>TOPIX-17運輸・物流</t>
  </si>
  <si>
    <t>ＮＥＸＴ ＦＵＮＤＳ 運輸・物流(ＴＯＰＩＸ－１７)上場投信</t>
  </si>
  <si>
    <t>TOPIX-17商社・卸売</t>
  </si>
  <si>
    <t>ＮＥＸＴ ＦＵＮＤＳ 商社・卸売(ＴＯＰＩＸ－１７)上場投信</t>
  </si>
  <si>
    <t>TOPIX-17小売</t>
  </si>
  <si>
    <t>ＮＥＸＴ ＦＵＮＤＳ 小売(ＴＯＰＩＸ－１７)上場投信</t>
  </si>
  <si>
    <t>TOPIX-17銀行</t>
  </si>
  <si>
    <t>ＮＥＸＴ ＦＵＮＤＳ 銀行(ＴＯＰＩＸ－１７)上場投信</t>
  </si>
  <si>
    <t>TOPIX-17金融(除く銀行)</t>
  </si>
  <si>
    <t>ＮＥＸＴ ＦＵＮＤＳ 金融(除く銀行)(ＴＯＰＩＸ－１７)上場投信</t>
  </si>
  <si>
    <t>TOPIX-17不動産</t>
  </si>
  <si>
    <t>ＮＥＸＴ ＦＵＮＤＳ 不動産(ＴＯＰＩＸ－１７)上場投信</t>
  </si>
  <si>
    <t>銀行業株価指数</t>
  </si>
  <si>
    <t>東証配当フォーカス100指数</t>
  </si>
  <si>
    <t>野村日本株高配当70</t>
  </si>
  <si>
    <t>TOPIX Ex-Financials</t>
  </si>
  <si>
    <t>上場インデックスファンドTOPIX Ex-Financials</t>
  </si>
  <si>
    <t>NZAM 上場投信 TOPIX Ex-Financials</t>
  </si>
  <si>
    <t>MSCI日本株最小分散インデックス</t>
  </si>
  <si>
    <t>MSCIジャパン高配当利回りインデックス</t>
  </si>
  <si>
    <t>MSCIジャパンIMIカスタム高流動性高利回り低ボラティリティ指数</t>
  </si>
  <si>
    <t>上場インデックスファンドMSCI日本株高配当低ボラティリティ</t>
  </si>
  <si>
    <t>ＭＳＣＩ日本株人材設備投資指数</t>
  </si>
  <si>
    <t>野村企業価値分配指数</t>
  </si>
  <si>
    <t>ＮＥＸＴ ＦＵＮＤＳ 野村企業価値分配指数連動型上場投信</t>
  </si>
  <si>
    <t>JPX/S&amp;P 設備・人材投資指数</t>
  </si>
  <si>
    <t>上場インデックスファンド日本経済貢献株</t>
  </si>
  <si>
    <t>iシェアーズ　JPX/S&amp;P 設備・人材投資 ETF</t>
  </si>
  <si>
    <t>ｉＳＴＯＸＸ ＭＵＴＢ Ｊａｐａｎ 積極投資企業２００インデックス</t>
  </si>
  <si>
    <t>日経平均高配当株50指数</t>
  </si>
  <si>
    <t>NEXT FUNDS 日経平均高配当株50指数連動型上場投信</t>
  </si>
  <si>
    <t>Ｓ＆Ｐ／ＪＰＸ　配当貴族指数</t>
  </si>
  <si>
    <t>Ｏｎｅ　ＥＴＦ　高配当日本株</t>
  </si>
  <si>
    <t>MSCIジャパンIMIカスタムロングショート戦略85%＋円キャッシュ15%指数</t>
  </si>
  <si>
    <t>上場インデックスファンドMSCI日本株高配当低ボラティリティ（βヘッジ）</t>
  </si>
  <si>
    <t>東証REIT指数</t>
  </si>
  <si>
    <t>ＮＥＸＴ ＦＵＮＤＳ 東証REIT指数連動型上場投信</t>
  </si>
  <si>
    <t>上場インデックスファンドＪリート(東証ＲＥＩＴ指数)隔月分配型</t>
  </si>
  <si>
    <t>ＭＡＸＩＳ Ｊリート上場投信</t>
  </si>
  <si>
    <t>NZAM 上場投信 東証REIT指数</t>
  </si>
  <si>
    <t>iシェアーズ　Ｊリート ETF</t>
  </si>
  <si>
    <t>S&amp;P/ASX200 A-REIT指数</t>
  </si>
  <si>
    <t>上場インデックスファンド豪州リート（S&amp;P/ASX200 A-REIT）</t>
  </si>
  <si>
    <t>FTSE EPRA/NAREITアジア（除く日本）リート10％キャップ指数</t>
  </si>
  <si>
    <t>上場インデックスファンドアジアリート</t>
  </si>
  <si>
    <t>CSI300</t>
  </si>
  <si>
    <t>上場インデックスファンド中国Ａ株(パンダ)CSI300</t>
  </si>
  <si>
    <t>上海50指数（円換算）</t>
  </si>
  <si>
    <t>Nifty50指数</t>
  </si>
  <si>
    <t>NEXT FUNDS インド株式指数・Nifty 50連動型上場投信</t>
  </si>
  <si>
    <t>SET50指数</t>
  </si>
  <si>
    <t>ＮＥＸＴ ＦＵＮＤＳ タイ株式ＳＥＴ５０指数連動型上場投信</t>
  </si>
  <si>
    <t>ＦＴＳＥブルサ・マレーシアＫＬＣＩ指数</t>
  </si>
  <si>
    <t>ＮＥＸＴ ＦＵＮＤＳ ＦＴＳＥブルサ・マレーシアＫＬＣＩ連動型上場投信</t>
  </si>
  <si>
    <t>ダウ・ジョーンズ工業株30種平均</t>
  </si>
  <si>
    <t>ダウ・ジョーンズ工業株30種平均株価（円換算）</t>
  </si>
  <si>
    <t>上場インデックスファンド米国株式（S&amp;P500）</t>
  </si>
  <si>
    <t>NASDAQ-100®指数（円換算）</t>
  </si>
  <si>
    <t>ボベスパ指数</t>
  </si>
  <si>
    <t>ＮＥＸＴ ＦＵＮＤＳ ブラジル株式指数・ボベスパ連動型上場投信</t>
  </si>
  <si>
    <t>MSCI-KOKUSAIインデックス</t>
  </si>
  <si>
    <t>上場インデックスファンド海外先進国株式（MSCI-KOKUSAI）</t>
  </si>
  <si>
    <t>MAXIS 海外株式（MSCIコクサイ）上場投信</t>
  </si>
  <si>
    <t>上場インデックスファンド海外新興国株式（MSCIエマージング）</t>
  </si>
  <si>
    <t>上場インデックスファンド世界株式（MSCI ACWI）除く日本</t>
  </si>
  <si>
    <t>Markit iBoxx　ABF 汎アジア指数</t>
  </si>
  <si>
    <t>iシェアーズ　米国債7-10年 ETF（為替ヘッジあり）</t>
  </si>
  <si>
    <t>Markit iBoxx 米ドル建てリキッド投資適格指数（TTM円ヘッジ付き）</t>
  </si>
  <si>
    <t>iシェアーズ　米ドル建て投資適格社債 ETF（為替ヘッジあり）</t>
  </si>
  <si>
    <t>Markit iBoxx 米ドル建てリキッド･ハイイールド指数（TTM円ヘッジ付き）</t>
  </si>
  <si>
    <t>金</t>
  </si>
  <si>
    <t>純金上場信託（現物国内保管型）</t>
  </si>
  <si>
    <t>白金</t>
  </si>
  <si>
    <t>純プラチナ上場信託（現物国内保管型）</t>
  </si>
  <si>
    <t>銀</t>
  </si>
  <si>
    <t>純銀上場信託（現物国内保管型）</t>
  </si>
  <si>
    <t>パラジウム</t>
  </si>
  <si>
    <t>純パラジウム上場信託（現物国内保管型）</t>
  </si>
  <si>
    <t>WTI原油先物価格</t>
  </si>
  <si>
    <t>WTI原油価格連動型上場投信</t>
  </si>
  <si>
    <t>NOMURA原油ロングインデックス</t>
  </si>
  <si>
    <t>NEXT FUNDS NOMURA原油インデックス連動型上場投信</t>
  </si>
  <si>
    <t>貴金属バスケット(金、銀、白金、パラジウム)</t>
  </si>
  <si>
    <t>Bloomberg Commodity Index</t>
  </si>
  <si>
    <t>Bloomberg Energy Subindex</t>
  </si>
  <si>
    <t>Bloomberg Industrial Metals Subindex</t>
  </si>
  <si>
    <t>Bloomberg Agriculture Subindex</t>
  </si>
  <si>
    <t>Bloomberg Grains Subindex</t>
  </si>
  <si>
    <t>Bloomberg Natural Gas Subindex</t>
  </si>
  <si>
    <t>Bloomberg Crude Oil Subindex</t>
  </si>
  <si>
    <t>Bloomberg Unleaded Gasoline Subindex</t>
  </si>
  <si>
    <t>Bloomberg Aluminum Subindex</t>
  </si>
  <si>
    <t>Bloomberg Copper Subindex</t>
  </si>
  <si>
    <t>Bloomberg Nickel Subindex</t>
  </si>
  <si>
    <t>Bloomberg Wheat Subindex</t>
  </si>
  <si>
    <t>Bloomberg Corn Subindex</t>
  </si>
  <si>
    <t>Bloomberg Soybeans Subindex</t>
  </si>
  <si>
    <t>Type</t>
    <phoneticPr fontId="3"/>
  </si>
  <si>
    <t>A</t>
  </si>
  <si>
    <t>B</t>
  </si>
  <si>
    <t>C</t>
  </si>
  <si>
    <t>C</t>
    <phoneticPr fontId="3"/>
  </si>
  <si>
    <t>野村アセットマネジメント</t>
  </si>
  <si>
    <t>日興アセットマネジメント</t>
  </si>
  <si>
    <t>アセットマネジメントOne</t>
  </si>
  <si>
    <t>農林中金全共連アセットマネジメント</t>
  </si>
  <si>
    <t>ステート・ストリート・グローバル・アドバイザーズ・トラスト・カンパニー</t>
  </si>
  <si>
    <t>ステート・ストリート・グローバル・アドバイザーズ・シンガポール・リミテッド</t>
  </si>
  <si>
    <t>ブラックロック・ジャパン</t>
  </si>
  <si>
    <t>ワールド・ゴールド・トラスト・サービシズ・エルエルシー</t>
  </si>
  <si>
    <t>三菱UFJ信託銀行</t>
  </si>
  <si>
    <t>Type A</t>
    <phoneticPr fontId="3"/>
  </si>
  <si>
    <t>大分類</t>
    <rPh sb="0" eb="3">
      <t>ダイブンルイ</t>
    </rPh>
    <phoneticPr fontId="3"/>
  </si>
  <si>
    <t>業種別</t>
    <rPh sb="0" eb="2">
      <t>ギョウシュ</t>
    </rPh>
    <rPh sb="2" eb="3">
      <t>ベツ</t>
    </rPh>
    <phoneticPr fontId="3"/>
  </si>
  <si>
    <t>その他B</t>
    <rPh sb="2" eb="3">
      <t>タ</t>
    </rPh>
    <phoneticPr fontId="3"/>
  </si>
  <si>
    <t>外国債券</t>
    <rPh sb="0" eb="2">
      <t>ガイコク</t>
    </rPh>
    <rPh sb="2" eb="4">
      <t>サイケン</t>
    </rPh>
    <phoneticPr fontId="3"/>
  </si>
  <si>
    <t>コモディティ</t>
    <phoneticPr fontId="3"/>
  </si>
  <si>
    <t>外国株</t>
    <rPh sb="0" eb="2">
      <t>ガイコク</t>
    </rPh>
    <rPh sb="2" eb="3">
      <t>カブ</t>
    </rPh>
    <phoneticPr fontId="3"/>
  </si>
  <si>
    <t>Simple-X NYダウ・ジョーンズ上場投信</t>
  </si>
  <si>
    <t>Yes</t>
  </si>
  <si>
    <t>Liquidity Tier</t>
    <phoneticPr fontId="3"/>
  </si>
  <si>
    <t>Spread</t>
    <phoneticPr fontId="3"/>
  </si>
  <si>
    <t>最低気配提示数量(円)</t>
    <rPh sb="0" eb="2">
      <t>サイテイ</t>
    </rPh>
    <rPh sb="2" eb="4">
      <t>ケハイ</t>
    </rPh>
    <rPh sb="4" eb="6">
      <t>テイジ</t>
    </rPh>
    <rPh sb="6" eb="8">
      <t>スウリョウ</t>
    </rPh>
    <rPh sb="9" eb="10">
      <t>エン</t>
    </rPh>
    <phoneticPr fontId="3"/>
  </si>
  <si>
    <t>Obligation</t>
    <phoneticPr fontId="3"/>
  </si>
  <si>
    <t>Incentive</t>
    <phoneticPr fontId="3"/>
  </si>
  <si>
    <t>Incentive(bps)</t>
    <phoneticPr fontId="3"/>
  </si>
  <si>
    <t>アクセス料の割戻し</t>
    <rPh sb="4" eb="5">
      <t>リョウ</t>
    </rPh>
    <rPh sb="6" eb="8">
      <t>ワリモド</t>
    </rPh>
    <phoneticPr fontId="3"/>
  </si>
  <si>
    <t>Yes</t>
    <phoneticPr fontId="3"/>
  </si>
  <si>
    <t>TOPIX高配当40指数</t>
  </si>
  <si>
    <t>MSCI日本株女性活躍指数</t>
  </si>
  <si>
    <t>MSCIジャパンESGセレクト・リーダーズ指数</t>
  </si>
  <si>
    <t>FTSE Blossom Japan Index</t>
  </si>
  <si>
    <t>iシェアーズ・コア 米国債7-10年 ETF</t>
  </si>
  <si>
    <t>iシェアーズ・コア MSCI 新興国株 ETF</t>
  </si>
  <si>
    <t>FTSE NAREIT Equity REITs インデックス（TTM 円建て）</t>
  </si>
  <si>
    <t>野村高利回りJリート指数</t>
    <phoneticPr fontId="3"/>
  </si>
  <si>
    <t>iシェアーズ 米国リート ETF</t>
    <phoneticPr fontId="3"/>
  </si>
  <si>
    <t>ブラックロック・ジャパン</t>
    <phoneticPr fontId="3"/>
  </si>
  <si>
    <t>B</t>
    <phoneticPr fontId="3"/>
  </si>
  <si>
    <t>Ｏｎｅ　ＥＴＦ　ＥＳＧ</t>
    <phoneticPr fontId="3"/>
  </si>
  <si>
    <t>C</t>
    <phoneticPr fontId="3"/>
  </si>
  <si>
    <t>ＭＡＸＩＳ日本株高配当70マーケットニュートラル上場投信</t>
    <phoneticPr fontId="3"/>
  </si>
  <si>
    <t>野村日本株高配当70マーケットニュートラル指数</t>
    <phoneticPr fontId="3"/>
  </si>
  <si>
    <t>国内債券</t>
    <rPh sb="0" eb="2">
      <t>コクナイ</t>
    </rPh>
    <rPh sb="2" eb="4">
      <t>サイケン</t>
    </rPh>
    <phoneticPr fontId="3"/>
  </si>
  <si>
    <t>NOMURA-BPI総合</t>
  </si>
  <si>
    <t>ＮＥＸＴ ＦＵＮＤＳ 国内債券・ＮＯＭＵＲＡ‐ＢＰＩ総合連動型上場投信</t>
  </si>
  <si>
    <t>S&amp;P先進国REIT指数（除く日本、配当込み）</t>
  </si>
  <si>
    <t>ＮＥＸＴ ＦＵＮＤＳ 外国ＲＥＩＴ・Ｓ＆Ｐ先進国ＲＥＩＴ指数（除く日本・為替ヘッジなし）連動型上場投信</t>
  </si>
  <si>
    <t>ＮＥＸＴ ＦＵＮＤＳ 外国株式・ＭＳＣＩ‐ＫＯＫＵＳＡＩ指数（為替ヘッジなし）連動型上場投信</t>
  </si>
  <si>
    <t>MSCI-KOKUSAI指数（円ベース・為替ヘッジあり）</t>
  </si>
  <si>
    <t>ＮＥＸＴ ＦＵＮＤＳ 外国株式・ＭＳＣＩ‐ＫＯＫＵＳＡＩ指数（為替ヘッジあり）連動型上場投信</t>
  </si>
  <si>
    <t>B</t>
    <phoneticPr fontId="3"/>
  </si>
  <si>
    <t>東証マザーズ指数</t>
    <phoneticPr fontId="3"/>
  </si>
  <si>
    <t>ＭＡＸＩＳ Ｊリート・コア上場投信</t>
    <phoneticPr fontId="3"/>
  </si>
  <si>
    <t>東証REIT Core指数</t>
    <phoneticPr fontId="3"/>
  </si>
  <si>
    <t>外国指数</t>
    <rPh sb="0" eb="2">
      <t>ガイコク</t>
    </rPh>
    <rPh sb="2" eb="4">
      <t>シスウ</t>
    </rPh>
    <phoneticPr fontId="3"/>
  </si>
  <si>
    <t>低流動性銘柄</t>
    <rPh sb="0" eb="1">
      <t>テイ</t>
    </rPh>
    <rPh sb="1" eb="4">
      <t>リュウドウセイ</t>
    </rPh>
    <rPh sb="4" eb="6">
      <t>メイガラ</t>
    </rPh>
    <phoneticPr fontId="3"/>
  </si>
  <si>
    <t>資産形成銘柄</t>
    <rPh sb="0" eb="2">
      <t>シサン</t>
    </rPh>
    <rPh sb="2" eb="4">
      <t>ケイセイ</t>
    </rPh>
    <rPh sb="4" eb="6">
      <t>メイガラ</t>
    </rPh>
    <phoneticPr fontId="3"/>
  </si>
  <si>
    <t>MSCI日本株女性活躍指数（セレクト）</t>
    <phoneticPr fontId="3"/>
  </si>
  <si>
    <t>SPDR® S&amp;P500® ETF</t>
  </si>
  <si>
    <t>ABF汎アジア債券インデックス・ファンド(アジア国債・公債ETF)</t>
  </si>
  <si>
    <t>SPDR®ゴールド・シェア　受益証券</t>
  </si>
  <si>
    <t>ＭＡＸＩＳ高利回りＪリート上場投信</t>
    <phoneticPr fontId="3"/>
  </si>
  <si>
    <t>C</t>
    <phoneticPr fontId="3"/>
  </si>
  <si>
    <t>MSCI エマージング・マーケット</t>
    <phoneticPr fontId="3"/>
  </si>
  <si>
    <t>MSCI エマージング・マーケット</t>
    <phoneticPr fontId="3"/>
  </si>
  <si>
    <t>NEXT FUNDS 新興国株式・MSCIエマージング・マーケット・インデックス（為替ヘッジなし）連動型上場投信</t>
    <phoneticPr fontId="3"/>
  </si>
  <si>
    <t>野村アセットマネジメント</t>
    <phoneticPr fontId="3"/>
  </si>
  <si>
    <t>野村アセットマネジメント</t>
    <phoneticPr fontId="3"/>
  </si>
  <si>
    <t>Yes</t>
    <phoneticPr fontId="3"/>
  </si>
  <si>
    <t>J.P.モルガン・エマージング・マーケット・ボンド・インデックス・プラス</t>
    <phoneticPr fontId="3"/>
  </si>
  <si>
    <t>ＮＥＸＴ ＦＵＮＤＳ新興国債券・J.P.モルガン・エマージング・マーケット・ボンド・インデックス・プラス（為替ヘッジなし）連動型上場投信</t>
    <phoneticPr fontId="3"/>
  </si>
  <si>
    <t>S&amp;P500指数</t>
    <phoneticPr fontId="3"/>
  </si>
  <si>
    <t>日興アセットマネジメント</t>
    <phoneticPr fontId="3"/>
  </si>
  <si>
    <t>日興アセットマネジメント</t>
    <phoneticPr fontId="3"/>
  </si>
  <si>
    <t>上場インデックスファンド米国株式（S&amp;P500）為替ヘッジあり</t>
    <phoneticPr fontId="3"/>
  </si>
  <si>
    <t>S&amp;P500指数（円ヘッジ）</t>
    <phoneticPr fontId="3"/>
  </si>
  <si>
    <t>上場インデックスファンド海外債券（FTSE WGBI）毎月分配型</t>
    <phoneticPr fontId="3"/>
  </si>
  <si>
    <t>ＮＥＸＴ ＦＵＮＤＳ 外国債券・FTSE世界国債インデックス（除く日本・為替ヘッジなし）連動型上場投信</t>
    <phoneticPr fontId="3"/>
  </si>
  <si>
    <t>ＮＥＸＴ ＦＵＮＤＳ 外国債券・FTSE世界国債インデックス（除く日本・為替ヘッジあり）連動型上場投信</t>
    <phoneticPr fontId="3"/>
  </si>
  <si>
    <t>FTSE世界国債インデックス（除く日本、ヘッジなし・円ベース）</t>
    <phoneticPr fontId="3"/>
  </si>
  <si>
    <t>FTSE世界国債インデックス（除く日本、円ヘッジ・円ベース）</t>
    <phoneticPr fontId="3"/>
  </si>
  <si>
    <t>FTSE米国債7-10年セレクト・インデックス（国内投信用 円ヘッジ円ベース）</t>
    <phoneticPr fontId="3"/>
  </si>
  <si>
    <t>FTSE米国債7-10年セレクト・インデックス（国内投信用 円ベース）</t>
    <phoneticPr fontId="3"/>
  </si>
  <si>
    <t>ｉＳＴＯＸＸ ファクトセット オートメーション アンド ロボティクス インデックス（TTM、円換算）</t>
    <phoneticPr fontId="3"/>
  </si>
  <si>
    <t>MSCI-KOKUSAIインデックス</t>
    <phoneticPr fontId="3"/>
  </si>
  <si>
    <t>ＭＳＣＩエマージング・マーケッツIMI指数（国内投信用 円建て）</t>
    <phoneticPr fontId="3"/>
  </si>
  <si>
    <t>ＭＳＣＩコクサイ指数（国内投信用 円建て）</t>
    <phoneticPr fontId="3"/>
  </si>
  <si>
    <t>iシェアーズ・コア MSCI 先進国株（除く日本）ETF</t>
    <phoneticPr fontId="3"/>
  </si>
  <si>
    <t>ｉシェアーズ　オートメーション　＆　ロボット　ＥＴＦ</t>
    <phoneticPr fontId="3"/>
  </si>
  <si>
    <t>ＭＡＸＩＳトピックス（除く金融）上場投信</t>
    <phoneticPr fontId="3"/>
  </si>
  <si>
    <t>日興アセットマネジメント</t>
    <phoneticPr fontId="3"/>
  </si>
  <si>
    <t>NZAM 上場投信TOPIX</t>
    <phoneticPr fontId="3"/>
  </si>
  <si>
    <t>NZAM 上場投信日経225</t>
    <phoneticPr fontId="3"/>
  </si>
  <si>
    <t>NZAM 上場投信JPX 日経400</t>
    <phoneticPr fontId="3"/>
  </si>
  <si>
    <t>NZAM 上場投信東証REIT Core 指数</t>
    <phoneticPr fontId="3"/>
  </si>
  <si>
    <t>ＮＥＸＴ ＦＵＮＤＳ 野村株主還元70 連動型上場投信</t>
    <phoneticPr fontId="3"/>
  </si>
  <si>
    <t>野村株主還元70</t>
    <phoneticPr fontId="3"/>
  </si>
  <si>
    <t>上場インデックスファンドＪリート（東証ＲＥＩＴ指数）隔月分配型（ミニ）</t>
    <phoneticPr fontId="3"/>
  </si>
  <si>
    <t>SSE 180 Index</t>
    <phoneticPr fontId="3"/>
  </si>
  <si>
    <t>ＭＡＸＩＳ ＨｕａＡｎ中国株式（上海１８０Ａ株）上場投信</t>
  </si>
  <si>
    <t>NEXT FUNDS ChinaAMC・中国株式・上証50連動型上場投信</t>
    <phoneticPr fontId="3"/>
  </si>
  <si>
    <t>CSI Smallcap 500 Index</t>
    <phoneticPr fontId="3"/>
  </si>
  <si>
    <t>Ｏｎｅ ＥＴＦ 南方中国Ａ株ＣＳＩ５００</t>
    <phoneticPr fontId="3"/>
  </si>
  <si>
    <t>iシェアーズ　米ドル建てハイイールド社債 ETF（為替ヘッジあり）</t>
    <phoneticPr fontId="3"/>
  </si>
  <si>
    <t>C</t>
    <phoneticPr fontId="3"/>
  </si>
  <si>
    <t>東証ＲＥＩＴ ＥＴＦ</t>
    <phoneticPr fontId="3"/>
  </si>
  <si>
    <t>シンプレクス・アセット・マネジメント</t>
    <phoneticPr fontId="3"/>
  </si>
  <si>
    <t>Ｏｎｅ ＥＴＦ 東証ＲＥＩＴ指数</t>
    <phoneticPr fontId="3"/>
  </si>
  <si>
    <t>WisdomTree 金上場投資信託</t>
  </si>
  <si>
    <t>WisdomTree 銀上場投資信託</t>
  </si>
  <si>
    <t>WisdomTree 白金上場投資信託</t>
  </si>
  <si>
    <t>WisdomTree パラジウム上場投資信託</t>
  </si>
  <si>
    <t>WisdomTree 貴金属バスケット上場投資信託</t>
  </si>
  <si>
    <t>WisdomTree ブロード上場投資信託</t>
  </si>
  <si>
    <t>WisdomTree エネルギー上場投資信託</t>
  </si>
  <si>
    <t>WisdomTree 産業用金属上場投資信託</t>
  </si>
  <si>
    <t>WisdomTree　農産物上場投資信託</t>
    <phoneticPr fontId="3"/>
  </si>
  <si>
    <t>WisdomTree　穀物上場投資信託</t>
    <phoneticPr fontId="3"/>
  </si>
  <si>
    <t>WisdomTree　天然ガス上場投資信託</t>
    <phoneticPr fontId="3"/>
  </si>
  <si>
    <t>WisdomTree WTI 原油上場投資信託</t>
    <phoneticPr fontId="3"/>
  </si>
  <si>
    <t>WisdomTree　ガソリン上場投資信託</t>
    <phoneticPr fontId="3"/>
  </si>
  <si>
    <t>WisdomTree　アルミニウム上場投資信託</t>
    <phoneticPr fontId="3"/>
  </si>
  <si>
    <t>WisdomTree　銅上場投資信託</t>
    <phoneticPr fontId="3"/>
  </si>
  <si>
    <t>WisdomTree　ニッケル上場投資信託</t>
    <phoneticPr fontId="3"/>
  </si>
  <si>
    <t>WisdomTree　小麦上場投資信託</t>
    <phoneticPr fontId="3"/>
  </si>
  <si>
    <t>WisdomTree　とうもろこし上場投資信託</t>
    <phoneticPr fontId="3"/>
  </si>
  <si>
    <t>WisdomTree　大豆上場投資信託</t>
    <phoneticPr fontId="3"/>
  </si>
  <si>
    <t>ウィズダムツリー・マネジメント</t>
  </si>
  <si>
    <t>ＳＭＤＡＭトピックス上場投信</t>
    <phoneticPr fontId="3"/>
  </si>
  <si>
    <t>ＭＡＸＩＳ米国株式（Ｓ＆Ｐ５００）上場投信</t>
    <phoneticPr fontId="3"/>
  </si>
  <si>
    <t>ＭＡＸＩＳ全世界株式（オール・カントリー）上場投信</t>
    <phoneticPr fontId="3"/>
  </si>
  <si>
    <t>MSCI ACWI ex Japanインデックス</t>
    <phoneticPr fontId="3"/>
  </si>
  <si>
    <t>Yes</t>
    <phoneticPr fontId="3"/>
  </si>
  <si>
    <t>Yes</t>
    <phoneticPr fontId="3"/>
  </si>
  <si>
    <t>MSCI ACWI インデックス</t>
    <phoneticPr fontId="3"/>
  </si>
  <si>
    <t>ＭＡＸＩＳカーボン・エフィシェント日本株上場投信</t>
    <phoneticPr fontId="3"/>
  </si>
  <si>
    <t>S&amp;P/JPX Carbon Efficient Index</t>
    <phoneticPr fontId="3"/>
  </si>
  <si>
    <t>ＦＴＳＥ日本国債インデックス</t>
    <phoneticPr fontId="3"/>
  </si>
  <si>
    <t>iシェアーズ・コア　日本国債 ETF</t>
    <phoneticPr fontId="3"/>
  </si>
  <si>
    <t>ダウ・ジョーンズ工業株価平均（TTM、円建て、円ヘッジ）</t>
    <phoneticPr fontId="3"/>
  </si>
  <si>
    <t>上場インデックスファンド米国株式（ダウ平均）為替ヘッジあり</t>
    <phoneticPr fontId="3"/>
  </si>
  <si>
    <t>大和アセットマネジメント</t>
  </si>
  <si>
    <t xml:space="preserve"> i シェアーズ S&amp;P 500 米国株 ETF（為替ヘッジあり）</t>
    <phoneticPr fontId="3"/>
  </si>
  <si>
    <t>S&amp;P500®（TTM、円建て）</t>
  </si>
  <si>
    <t>iシェアーズ　S&amp;P 500 米国株 ETF</t>
  </si>
  <si>
    <t>NEXT FUNDS日経・JPX白金指数連動型上場投信</t>
    <phoneticPr fontId="3"/>
  </si>
  <si>
    <t>日経・JPX白金指数</t>
    <phoneticPr fontId="3"/>
  </si>
  <si>
    <t>Global X Japan</t>
    <phoneticPr fontId="3"/>
  </si>
  <si>
    <t>グローバルＸ MSCI スーパーディビィデンド-日本株式 ETF</t>
  </si>
  <si>
    <t>MSCI ジャパン・高配当セレクト 25 指数</t>
  </si>
  <si>
    <t>日経 ESG-REIT 指数</t>
    <phoneticPr fontId="3"/>
  </si>
  <si>
    <t>上場インデックスファンド日経ESG リート</t>
    <phoneticPr fontId="3"/>
  </si>
  <si>
    <t>NZAM 上場投信 S＆P／JPX カーボン・エフィシェント指数</t>
    <phoneticPr fontId="3"/>
  </si>
  <si>
    <t>S&amp;P/JPX Carbon Efficient Index</t>
  </si>
  <si>
    <t>NASDAQ100 指数（円換算ベース）</t>
    <phoneticPr fontId="3"/>
  </si>
  <si>
    <t>NASDAQ100 指数（円建て、円ヘッジ）</t>
    <phoneticPr fontId="3"/>
  </si>
  <si>
    <t>上場インデックスファンド米国株式（NASDAQ100）為替ヘッジあり</t>
    <phoneticPr fontId="3"/>
  </si>
  <si>
    <t>上場インデックスファンド米国株式（NASDAQ100）為替ヘッジなし</t>
    <phoneticPr fontId="3"/>
  </si>
  <si>
    <t>ＮＥＸＴ ＦＵＮＤＳ ＴＯＰＩＸ連動型上場投信</t>
    <phoneticPr fontId="3"/>
  </si>
  <si>
    <t>ＮＥＸＴ ＦＵＮＤＳ ＴＯＰＩＸ Ｃｏｒｅ 30連動型上場投信</t>
    <phoneticPr fontId="3"/>
  </si>
  <si>
    <t>ＮＥＸＴ ＦＵＮＤＳ 日経300株価指数連動型上場投信</t>
    <phoneticPr fontId="3"/>
  </si>
  <si>
    <t>ＮＥＸＴ ＦＵＮＤＳ 日経225連動型上場投信</t>
    <phoneticPr fontId="3"/>
  </si>
  <si>
    <t>ＮＥＸＴ ＦＵＮＤＳ 金価格連動型上場投信</t>
    <phoneticPr fontId="3"/>
  </si>
  <si>
    <t>ＮＥＸＴ ＦＵＮＤＳ 東証銀行業株価指数連動型上場投信</t>
    <phoneticPr fontId="3"/>
  </si>
  <si>
    <t>i シェアーズ 米国債 1-3 年 ETF</t>
    <phoneticPr fontId="3"/>
  </si>
  <si>
    <t>ＦＴＳＥ米国債 1-3 年セレクト・インデックス（国内投信用 円ベース）</t>
    <phoneticPr fontId="3"/>
  </si>
  <si>
    <t xml:space="preserve"> i シェアーズ 米国債 20 年超 ETF（為替ヘッジあり）</t>
    <phoneticPr fontId="3"/>
  </si>
  <si>
    <t>ＦＴＳＥ米国債 20 年超セレクト・インデックス（国内投信用 円ヘッジ
円ベース）</t>
    <phoneticPr fontId="3"/>
  </si>
  <si>
    <t>i シェアーズ 米ドル建て新興国債券 ETF（為替ヘッジあり）</t>
    <phoneticPr fontId="3"/>
  </si>
  <si>
    <t>J.P.モルガン・エマージング・マーケッツ・ボンド・インデックス・グ
ローバル・コア・インデックス 国内投信用（円建て、円ヘッジ）</t>
    <phoneticPr fontId="3"/>
  </si>
  <si>
    <t xml:space="preserve"> i シェアーズ ユーロ建て投資適格社債 ETF（為替ヘッジあり）</t>
  </si>
  <si>
    <t>ブルームバーグ・バークレイズ・ユーロ社債インデックス TTM（為替ヘ
ッジ有り、円ベース）</t>
    <phoneticPr fontId="3"/>
  </si>
  <si>
    <t>iFreeETF 日経225（年4回決算型）</t>
    <phoneticPr fontId="3"/>
  </si>
  <si>
    <t>大和アセットマネジメント</t>
    <phoneticPr fontId="3"/>
  </si>
  <si>
    <t>iFreeETF TOPIX（年4回決算型）</t>
    <phoneticPr fontId="3"/>
  </si>
  <si>
    <t>コード</t>
    <phoneticPr fontId="3"/>
  </si>
  <si>
    <t>Solactive Digital Innovation Japan Index</t>
    <phoneticPr fontId="3"/>
  </si>
  <si>
    <t>グローバルＸ デジタル・イノベーション-日本株式ETF</t>
    <phoneticPr fontId="3"/>
  </si>
  <si>
    <t>Indxx Japan E-Commerce Index</t>
    <phoneticPr fontId="3"/>
  </si>
  <si>
    <t>グローバルＸ e コマース-日本株式ETF</t>
    <phoneticPr fontId="3"/>
  </si>
  <si>
    <t>STAR 50</t>
    <phoneticPr fontId="3"/>
  </si>
  <si>
    <t>iFreeETF 中国科創板 50（STAR50）</t>
    <phoneticPr fontId="3"/>
  </si>
  <si>
    <t>iFreeETF 中国グレーターベイエリア・イノベーション 100（GBA100）</t>
    <phoneticPr fontId="3"/>
  </si>
  <si>
    <t>GBA Innovation 100</t>
  </si>
  <si>
    <t>ＭＡＸＩＳ米国株式（Ｓ＆Ｐ５００）上場投信（為替ヘッジあり）</t>
    <phoneticPr fontId="3"/>
  </si>
  <si>
    <t xml:space="preserve"> Ｓ＆Ｐ５００指数（円ヘッジ・円換算ベース）</t>
    <phoneticPr fontId="3"/>
  </si>
  <si>
    <t>ＭＡＸＩＳナスダック１００上場投信</t>
  </si>
  <si>
    <t>ＭＡＸＩＳナスダック１００上場投信（為替ヘッジあり）</t>
  </si>
  <si>
    <t>NASDAQ100 指数（円ヘッジ・円換算ベース）</t>
    <phoneticPr fontId="3"/>
  </si>
  <si>
    <t>ＮＥＸＴ ＦＵＮＤＳ Ｓ＆Ｐ 500 指数（為替ヘッジなし）連動型上場投信</t>
    <phoneticPr fontId="3"/>
  </si>
  <si>
    <t>ＮＥＸＴ ＦＵＮＤＳ Ｓ＆Ｐ 500 指数（為替ヘッジあり）連動型上場投信</t>
    <phoneticPr fontId="3"/>
  </si>
  <si>
    <t>S&amp;P 500 指数（TTM、円建て、円ヘッジ）</t>
    <phoneticPr fontId="3"/>
  </si>
  <si>
    <t>S&amp;P 500 ESG 指数</t>
    <phoneticPr fontId="3"/>
  </si>
  <si>
    <t>ＮＥＸＴ ＦＵＮＤＳ Ｓ＆Ｐ 500 ＥＳＧ指数連動型上場投信</t>
    <phoneticPr fontId="3"/>
  </si>
  <si>
    <t>MSCI Japan Governance-Quality Index</t>
  </si>
  <si>
    <t>Global X Japan</t>
  </si>
  <si>
    <t>FactSet Japan CleanTech &amp; Energy Index</t>
    <phoneticPr fontId="3"/>
  </si>
  <si>
    <t>Indxx Japan Robotics &amp; AI Index</t>
    <phoneticPr fontId="3"/>
  </si>
  <si>
    <t>FactSet Japan Bio &amp; Med Technologies Index</t>
    <phoneticPr fontId="3"/>
  </si>
  <si>
    <t>Solactive Japan Games &amp; Animation Index</t>
    <phoneticPr fontId="3"/>
  </si>
  <si>
    <t>FactSet Japan Global Leaders ESG Index</t>
    <phoneticPr fontId="3"/>
  </si>
  <si>
    <t>SMT ETF カーボン・エフィシェント日本株</t>
    <phoneticPr fontId="3"/>
  </si>
  <si>
    <t>三井住友トラスト・アセットマネジメント</t>
    <phoneticPr fontId="3"/>
  </si>
  <si>
    <t>グローバルＸ ロボティクス＆AI-日本株式 ETF</t>
    <phoneticPr fontId="3"/>
  </si>
  <si>
    <t>グローバルＸ バイオ＆メドテック-日本株式 ETF</t>
    <phoneticPr fontId="3"/>
  </si>
  <si>
    <t>グローバルＸ ゲーム＆アニメ-日本株式 ETF</t>
    <phoneticPr fontId="3"/>
  </si>
  <si>
    <t>MSCI Japan Country ESG Leaders Index</t>
    <phoneticPr fontId="3"/>
  </si>
  <si>
    <t>ＮＥＸＴ ＦＵＮＤＳ ブルームバーグ米国投資適格社債（1-10年）インデックス（為替ヘッジあり）連動型上場投信</t>
    <phoneticPr fontId="3"/>
  </si>
  <si>
    <t>FactSet Japan Semiconductor Index</t>
    <phoneticPr fontId="3"/>
  </si>
  <si>
    <t>グローバルＸ 半導体関連-日本株式ETF</t>
    <phoneticPr fontId="3"/>
  </si>
  <si>
    <t>Solactive Japan Leisure &amp; Entertainment Index</t>
    <phoneticPr fontId="3"/>
  </si>
  <si>
    <t>グローバルＸ レジャー＆エンターテインメント-日本株式ETF</t>
    <phoneticPr fontId="3"/>
  </si>
  <si>
    <t>FactSet Japan Metal Business Index</t>
    <phoneticPr fontId="3"/>
  </si>
  <si>
    <t>グローバルＸ メタルビジネス-日本株式ETF</t>
    <phoneticPr fontId="3"/>
  </si>
  <si>
    <t>ブルームバーグ自国通貨建て新興市場国債・10％国キャップ・インデックス</t>
    <phoneticPr fontId="3"/>
  </si>
  <si>
    <t>上場インデックスファンド新興国債券</t>
    <phoneticPr fontId="3"/>
  </si>
  <si>
    <t>ブルームバーグ米国投資適格社債（1-10 年）インデックス（円ヘッジ・円ベース）</t>
    <phoneticPr fontId="3"/>
  </si>
  <si>
    <t>ブルームバーグ米国国債（7-10年）インデックスTTM（為替ヘッジなし、円ベース）</t>
    <phoneticPr fontId="3"/>
  </si>
  <si>
    <t>ＮＥＸＴ ＦＵＮＤＳ ブルームバーグ米国国債（7-10 年）インデックス（為替ヘッジなし）連動型上場投信</t>
    <phoneticPr fontId="3"/>
  </si>
  <si>
    <t>ブルームバーグ米国国債（7-10年）インデックスTTM（為替ヘッジあり、円ベース）</t>
    <phoneticPr fontId="3"/>
  </si>
  <si>
    <t>ＮＥＸＴ ＦＵＮＤＳ ブルームバーグ米国国債（7-10年）インデックス（為替ヘッジあり）連動型上場投信</t>
    <phoneticPr fontId="3"/>
  </si>
  <si>
    <t>Indxx Japan Fintech Index</t>
    <phoneticPr fontId="3"/>
  </si>
  <si>
    <t>グローバルＸ フィンテック-日本株式ETF</t>
    <phoneticPr fontId="3"/>
  </si>
  <si>
    <t>FactSet Japan Mid &amp; Small Cap Leaders ESG Index</t>
    <phoneticPr fontId="3"/>
  </si>
  <si>
    <t>S&amp;P 米国債7-10年指数（TTM、円建て）</t>
    <phoneticPr fontId="3"/>
  </si>
  <si>
    <t>上場インデックスファンド米国債券（為替ヘッジなし）</t>
    <phoneticPr fontId="3"/>
  </si>
  <si>
    <t>S&amp;P 米国債7-10年指数（TTM、円建て、円ヘッジ）</t>
    <phoneticPr fontId="3"/>
  </si>
  <si>
    <t>上場インデックスファンド米国債券（為替ヘッジあり）</t>
    <phoneticPr fontId="3"/>
  </si>
  <si>
    <t>S&amp;P 米国債７-１０年指数（円換算ベース）</t>
    <phoneticPr fontId="3"/>
  </si>
  <si>
    <t>ＭＡＸＩＳ米国国債７-１０年上場投信（為替ヘッジなし）</t>
    <phoneticPr fontId="3"/>
  </si>
  <si>
    <t>S&amp;P 米国債７-１０年指数（円ヘッジ・円換算ベース）</t>
    <phoneticPr fontId="3"/>
  </si>
  <si>
    <t>ＭＡＸＩＳ米国国債７-１０年上場投信（為替ヘッジあり）</t>
    <phoneticPr fontId="3"/>
  </si>
  <si>
    <t>ブルームバーグ米国GNMA インデックスTTM（為替ヘッジ有り、円ベース）</t>
    <phoneticPr fontId="3"/>
  </si>
  <si>
    <t>ブラックロック・ジャパン</t>
    <phoneticPr fontId="3"/>
  </si>
  <si>
    <t>i シェアーズ 米国政府系機関ジニーメイ MBS ETF（為替ヘッジあり）</t>
    <phoneticPr fontId="3"/>
  </si>
  <si>
    <t>NASDAQ100 指数（円ベース）</t>
    <phoneticPr fontId="3"/>
  </si>
  <si>
    <t>iFreeETF NASDAQ100（為替ヘッジなし）</t>
    <phoneticPr fontId="3"/>
  </si>
  <si>
    <t>iFreeETF NASDAQ100（為替ヘッジあり）</t>
    <phoneticPr fontId="3"/>
  </si>
  <si>
    <t>上場インデックスファンド豪州国債（為替ヘッジあり）</t>
  </si>
  <si>
    <t>ＮＥＸＴ ＦＵＮＤＳ ＪＰＸ日経インデックス４００連動型上場投信</t>
    <phoneticPr fontId="3"/>
  </si>
  <si>
    <t>上場インデックスファンド豪州国債（為替ヘッジなし）</t>
    <phoneticPr fontId="3"/>
  </si>
  <si>
    <t>ブルームバーグ豪州国債（7-10 年）インデックスTTM（為替ヘッジなし、円ベース）</t>
    <phoneticPr fontId="3"/>
  </si>
  <si>
    <t>ブルームバーグ豪州国債（7-10 年）インデックス（為替ヘッジあり、円ベース）</t>
    <phoneticPr fontId="3"/>
  </si>
  <si>
    <t>ダウ・ジョーンズ工業株30種平均株価（TTM、円建て、円ヘッジ）</t>
    <phoneticPr fontId="3"/>
  </si>
  <si>
    <t>ＮＥＸＴ ＦＵＮＤＳ ダウ・ジョーンズ工業株３０種平均株価（為替ヘッジあり）連動型上場投信</t>
    <phoneticPr fontId="3"/>
  </si>
  <si>
    <t>ＮＥＸＴ ＦＵＮＤＳ ＮＡＳＤＡＱ－１００®（為替ヘッジあり）連動型上場投信</t>
    <phoneticPr fontId="3"/>
  </si>
  <si>
    <t>NASDAQ－１００指数（円建て・円ヘッジ）</t>
    <phoneticPr fontId="3"/>
  </si>
  <si>
    <t>MSCI Japan Climate Change Index</t>
  </si>
  <si>
    <t>グローバルＸ MSCI 気候変動対応-日本株式ETF</t>
  </si>
  <si>
    <t>FactSet Japan New Growth Infrastructure Index</t>
  </si>
  <si>
    <t>グローバルＸ 新成長インフラ-日本株式ETF</t>
  </si>
  <si>
    <t>Morningstar®日本株式サステナビリティ配当利回りフォーカス指数℠</t>
  </si>
  <si>
    <t>グローバルＸ Morningstar 高配当ESG-日本株式ETF</t>
  </si>
  <si>
    <t>ＮＥＸＴ ＦＵＮＤＳ ＮＡＳＤＡＱ－１００®（為替ヘッジなし）連動型上場投信</t>
    <phoneticPr fontId="3"/>
  </si>
  <si>
    <t>ＮＥＸＴ ＦＵＮＤＳ ダウ・ジョーンズ工業株３０種平均株価（為替ヘッジなし）連動型上場投信</t>
    <phoneticPr fontId="3"/>
  </si>
  <si>
    <t>Solactive Japan ESG Core 指数</t>
    <phoneticPr fontId="3"/>
  </si>
  <si>
    <t>ＮＥＸＴ ＦＵＮＤＳ ＳｏｌａｃｔｉｖｅジャパンＥＳＧコア指数連動型上場投信</t>
    <phoneticPr fontId="3"/>
  </si>
  <si>
    <t>MSCI ジャパン700 SRI セレクト指数（配当込み）</t>
    <phoneticPr fontId="3"/>
  </si>
  <si>
    <t>iシェアーズ グリーンＪリート ETF</t>
    <phoneticPr fontId="3"/>
  </si>
  <si>
    <t>iシェアーズ MSCI ジャパンSRI ETF</t>
    <phoneticPr fontId="3"/>
  </si>
  <si>
    <t>iシェアーズ 気候リスク調整世界国債 ETF（除く日本・為替ヘッジあり）</t>
    <phoneticPr fontId="3"/>
  </si>
  <si>
    <t>FTSE EPRA Nareit グリーン・フォーカスJ-REIT セレクト・インデックス（配当込み）</t>
    <phoneticPr fontId="3"/>
  </si>
  <si>
    <t>ＦＴＳＥアドバンスト気候リスク調整世界国債インデックス（除く日本、国内投信用、円ヘッジ・円ベース）</t>
    <phoneticPr fontId="3"/>
  </si>
  <si>
    <t>FactSet Japan Tech Top 20 Index</t>
    <phoneticPr fontId="3"/>
  </si>
  <si>
    <t>グローバルＸ テック・トップ20-日本株式ETF</t>
    <phoneticPr fontId="3"/>
  </si>
  <si>
    <t>Solactive Japan Green J-REIT Index</t>
    <phoneticPr fontId="3"/>
  </si>
  <si>
    <t>グローバルＸ グリーン・J-REIT ETF</t>
    <phoneticPr fontId="3"/>
  </si>
  <si>
    <t>モスクワ取引所に上場する銘柄で構成されるロシアを代表する株価指数</t>
    <phoneticPr fontId="3"/>
  </si>
  <si>
    <t>NEXT FUNDS ロシア株式指数連動型上場投信</t>
    <phoneticPr fontId="3"/>
  </si>
  <si>
    <t>グローバルＸ 日経 225 カバード・コール ETF（プレミアム再投資型）</t>
    <phoneticPr fontId="3"/>
  </si>
  <si>
    <t>iシェアーズ　MSCI ジャパン高配当利回り ETF</t>
    <phoneticPr fontId="3"/>
  </si>
  <si>
    <t>iシェアーズ　MSCI 日本株最小分散 ETF</t>
    <phoneticPr fontId="3"/>
  </si>
  <si>
    <t>NEXT FUNDS 野村日本株高配当70連動型上場投信</t>
    <phoneticPr fontId="3"/>
  </si>
  <si>
    <t>上場インデックスファンド日本高配当（東証配当フォーカス100）</t>
    <phoneticPr fontId="3"/>
  </si>
  <si>
    <t>ＭＡＸＩＳ ＪＡＰＡＮ 設備・人材積極投資企業２００上場投信</t>
    <phoneticPr fontId="3"/>
  </si>
  <si>
    <t>Ｏｎｅ　ＥＴＦ　ＪＰＸ／Ｓ＆Ｐ　設備・人材投資指数</t>
    <phoneticPr fontId="3"/>
  </si>
  <si>
    <t>ウィズダムツリー・マネジメント</t>
    <phoneticPr fontId="3"/>
  </si>
  <si>
    <t>三菱UFJ信託銀行</t>
    <phoneticPr fontId="3"/>
  </si>
  <si>
    <t>ＦＴＳＥドイツ国債インデックス（国内投信用、円ヘッジ・円ベース）</t>
    <phoneticPr fontId="3"/>
  </si>
  <si>
    <t>i シェアーズ ドイツ国債 ETF（為替ヘッジあり）</t>
    <phoneticPr fontId="3"/>
  </si>
  <si>
    <t>ＦＴＳＥ米国債3-7 年セレクト・インデックス（国内投信用、円ヘッジ・円ベース）</t>
    <phoneticPr fontId="3"/>
  </si>
  <si>
    <t>日経平均カバードコールATMインデックス</t>
    <phoneticPr fontId="3"/>
  </si>
  <si>
    <t>i シェアーズ 米国債3-7 年 ETF（為替ヘッジあり）</t>
    <phoneticPr fontId="3"/>
  </si>
  <si>
    <t>上場インデックスファンドフランス国債（為替ヘッジなし）</t>
    <phoneticPr fontId="3"/>
  </si>
  <si>
    <t>上場インデックスファンドフランス国債（為替ヘッジあり）</t>
    <phoneticPr fontId="3"/>
  </si>
  <si>
    <t>ブルームバーグ・フランス国債（7-10 年）インデックス TTM（為替ヘッジなし、円ベース）</t>
    <phoneticPr fontId="3"/>
  </si>
  <si>
    <t>ブルームバーグ・フランス国債（7-10 年）インデックス TTM（為替ヘッジあり、円ベース）</t>
    <phoneticPr fontId="3"/>
  </si>
  <si>
    <t>ＮＥＸＴ ＦＵＮＤＳ ドイツ株式・ＤＡＸ（為替ヘッジあり）連動型上場投信</t>
    <phoneticPr fontId="3"/>
  </si>
  <si>
    <t>DAX®（ドイツ株価指数）（TTM、円建て、円ヘッジ）</t>
    <phoneticPr fontId="3"/>
  </si>
  <si>
    <t>ユーロ・ストックス50® 指数（TTM、円建て、円ヘッジ）</t>
    <phoneticPr fontId="3"/>
  </si>
  <si>
    <t>ＮＥＸＴ ＦＵＮＤＳ ユーロ・ストックス50 指数（為替ヘッジあり）連動型上場投信</t>
    <phoneticPr fontId="3"/>
  </si>
  <si>
    <t>S&amp;P 米国株式・債券バランス保守型指数（TTM、円建て、円ヘッジ）</t>
    <phoneticPr fontId="3"/>
  </si>
  <si>
    <t>ＮＥＸＴ ＦＵＮＤＳ Ｓ＆Ｐ米国株式・債券バランス保守型指数（為替ヘッジあり）連動型上場投信</t>
    <phoneticPr fontId="3"/>
  </si>
  <si>
    <t>グローバルＸ ロジスティクス・REIT ETF</t>
    <phoneticPr fontId="3"/>
  </si>
  <si>
    <t>Cboe NASDAQ-100 BuyWrite V2 Index（円換算）</t>
    <phoneticPr fontId="3"/>
  </si>
  <si>
    <t>グローバルＸ NASDAQ100・カバード・コール ETF</t>
    <phoneticPr fontId="3"/>
  </si>
  <si>
    <t>ICE BofA Diversified Core U.S. Preferred Securities Index（円換算）</t>
    <phoneticPr fontId="3"/>
  </si>
  <si>
    <t>グローバルＸ 米国優先証券 ETF</t>
    <phoneticPr fontId="3"/>
  </si>
  <si>
    <t>東証スタンダードＴＯＰ２０ＥＴＦ</t>
    <phoneticPr fontId="3"/>
  </si>
  <si>
    <t>東証グロース・コアＥＴＦ</t>
    <phoneticPr fontId="3"/>
  </si>
  <si>
    <t>グローバルＸ S&amp;P500・カバード・コール ETF</t>
    <phoneticPr fontId="3"/>
  </si>
  <si>
    <t>Cboe S&amp;P 500 BuyWrite Index（円換算）</t>
    <phoneticPr fontId="3"/>
  </si>
  <si>
    <t>グローバルＸ 自動運転＆EV ETF</t>
    <phoneticPr fontId="3"/>
  </si>
  <si>
    <t>Solactive Autonomous &amp; Electric Vehicles Index（円換算）</t>
    <phoneticPr fontId="3"/>
  </si>
  <si>
    <t>上場インデックスファンド米国株式（ダウ平均）為替ヘッジなし</t>
    <phoneticPr fontId="3"/>
  </si>
  <si>
    <t>ダウ・ジョーンズ工業株価平均（TTM、円建て）</t>
    <phoneticPr fontId="3"/>
  </si>
  <si>
    <t>グローバルＸ S&amp;P500 配当貴族 ETF</t>
    <phoneticPr fontId="3"/>
  </si>
  <si>
    <t>S&amp;P 500 配当貴族指数（円換算）</t>
    <phoneticPr fontId="3"/>
  </si>
  <si>
    <t>TOPIX レバレッジ(2倍)指数</t>
  </si>
  <si>
    <t>TOPIXインバース(-1倍)指数</t>
  </si>
  <si>
    <t>TOPIXダブルインバース(-2倍)指数</t>
  </si>
  <si>
    <t>TOPIXブル2倍上場投信</t>
  </si>
  <si>
    <t>TOPIXベア上場投信</t>
  </si>
  <si>
    <t>TOPIXベア2倍上場投信</t>
  </si>
  <si>
    <t>日経平均レバレッジ･インデックス</t>
  </si>
  <si>
    <t>日経平均インバース・インデックス</t>
  </si>
  <si>
    <t>日経平均ダブルインバース･インデックス</t>
  </si>
  <si>
    <t>JPX日経400レバレッジ･インデックス</t>
  </si>
  <si>
    <t>JPX日経400インバース･インデックス</t>
  </si>
  <si>
    <t>JPX日経400ダブルインバース･インデックス</t>
  </si>
  <si>
    <t>NEXT FUNDS 日経平均レバレッジ･インデックス連動型上場投信</t>
  </si>
  <si>
    <t>日経平均ブル2倍上場投信</t>
  </si>
  <si>
    <t>上場インデックスファンド日経レバレッジ指数</t>
  </si>
  <si>
    <t>楽天ETF‐日経レバレッジ指数連動型</t>
  </si>
  <si>
    <t>NEXT FUNDS 日経平均インバース･インデックス連動型上場投信</t>
  </si>
  <si>
    <t>日経平均ベア上場投信</t>
  </si>
  <si>
    <t>NEXT FUNDS 日経平均ダブルインバース･インデックス連動型上場投信</t>
  </si>
  <si>
    <t>日経平均ベア2倍上場投信</t>
  </si>
  <si>
    <t>楽天ETF‐日経ダブルインバース指数連動型</t>
  </si>
  <si>
    <t>JPX日経400ベア2倍上場投信(ダブルインバース)</t>
  </si>
  <si>
    <t>NEXT FUNDS JPX日経400ダブルインバース･インデックス連動型上場投信</t>
  </si>
  <si>
    <t>楽天投信投資顧問</t>
  </si>
  <si>
    <t>ハンセン中国企業株レバレッジ指数</t>
  </si>
  <si>
    <t>ハンセン中国企業株ショート指数</t>
  </si>
  <si>
    <t>中国H株ブル2倍上場投信</t>
  </si>
  <si>
    <t>中国H株ベア上場投信</t>
  </si>
  <si>
    <t>NASDAQ100インバース指数</t>
  </si>
  <si>
    <t>NASDAQ100レバレッジ指数</t>
  </si>
  <si>
    <t>NASDAQ100ダブルインバース指数</t>
  </si>
  <si>
    <t>S&amp;P 500 先物2倍レバレッジ日次指数</t>
  </si>
  <si>
    <t>S&amp;P 500 先物インバース日次指数</t>
  </si>
  <si>
    <t>S&amp;P500先物２倍レバレッジ日次指数（エクセスリターン）</t>
  </si>
  <si>
    <t>S&amp;P500先物インバース日次指数（エクセスリターン）</t>
  </si>
  <si>
    <t>iFreeETF NASDAQ100インバース</t>
  </si>
  <si>
    <t>iFreeETF NASDAQ100レバレッジ</t>
  </si>
  <si>
    <t>iFreeETF NASDAQ100ダブルインバース</t>
  </si>
  <si>
    <t>iFreeETF S&amp;P500レバレッジ</t>
  </si>
  <si>
    <t>iFreeETF S&amp;P500インバース</t>
  </si>
  <si>
    <t>上場インデックスファンドS＆P500先物レバレッジ２倍</t>
  </si>
  <si>
    <t>上場インデックスファンドS＆P500先物インバース</t>
  </si>
  <si>
    <t>外国REIT</t>
    <rPh sb="0" eb="2">
      <t>ガイコク</t>
    </rPh>
    <phoneticPr fontId="3"/>
  </si>
  <si>
    <t>国内REIT</t>
    <rPh sb="0" eb="2">
      <t>コクナイ</t>
    </rPh>
    <phoneticPr fontId="3"/>
  </si>
  <si>
    <t>レバレッジ型・インバース型（外国）</t>
    <rPh sb="14" eb="16">
      <t>ガイコク</t>
    </rPh>
    <phoneticPr fontId="3"/>
  </si>
  <si>
    <t>レバレッジ型・インバース型（国内）</t>
    <rPh sb="14" eb="16">
      <t>コクナイ</t>
    </rPh>
    <phoneticPr fontId="3"/>
  </si>
  <si>
    <t>ＳＭＤＡＭ　日経２２５上場投信</t>
    <phoneticPr fontId="3"/>
  </si>
  <si>
    <t>ＳＭＤＡＭ　東証ＲＥＩＴ指数上場投信</t>
    <phoneticPr fontId="3"/>
  </si>
  <si>
    <t>ダウ・ジョーンズ工業株価平均（円換算ベース）</t>
    <phoneticPr fontId="3"/>
  </si>
  <si>
    <t>ＭＡＸＩＳ ＮＹダウ上場投信</t>
    <phoneticPr fontId="3"/>
  </si>
  <si>
    <t>ＭＡＸＩＳ ＮＹダウ上場投信（為替ヘッジあり）</t>
    <phoneticPr fontId="3"/>
  </si>
  <si>
    <t>ダウ・ジョーンズ工業株価平均（TTM、円建て、円ヘッジ）</t>
  </si>
  <si>
    <t>グローバルＸ 半導体ETF</t>
    <phoneticPr fontId="3"/>
  </si>
  <si>
    <t>グローバルＸ US テック・トップ20 ETF</t>
    <phoneticPr fontId="3"/>
  </si>
  <si>
    <t>FactSet US Tech Top 20 Index（円換算）</t>
    <phoneticPr fontId="3"/>
  </si>
  <si>
    <t>フィラデルフィア半導体株指数（円換算）</t>
    <phoneticPr fontId="3"/>
  </si>
  <si>
    <t>iFreeETF TOPIX（年1回決算型）</t>
  </si>
  <si>
    <t>iFreeETF TOPIX Ex-Financials</t>
  </si>
  <si>
    <t>iFreeETF 日経225（年1回決算型）</t>
  </si>
  <si>
    <t>iFreeETF JPX日経400</t>
  </si>
  <si>
    <t>iFreeETF MSCI日本株人材設備投資指数</t>
  </si>
  <si>
    <t>iFreeETF TOPIX高配当40指数</t>
  </si>
  <si>
    <t>iFreeETF MSCI日本株女性活躍指数（WIN）</t>
  </si>
  <si>
    <t>iFreeETF MSCIジャパンESGセレクト・リーダーズ指数</t>
  </si>
  <si>
    <t>iFreeETF FTSE Blossom Japan Index</t>
  </si>
  <si>
    <t>iFreeETF 東証REIT指数</t>
  </si>
  <si>
    <t>iFreeETF 東証REIT Core指数</t>
  </si>
  <si>
    <t>iFreeETF TOPIXレバレッジ（2倍）指数</t>
  </si>
  <si>
    <t>iFreeETF TOPIXインバース（-1倍）指数</t>
  </si>
  <si>
    <t>iFreeETF TOPIXダブルインバース（-2倍）指数</t>
  </si>
  <si>
    <t>iFreeETF 日経平均レバレッジ・インデックス</t>
  </si>
  <si>
    <t>iFreeETF 日経平均インバース・インデックス</t>
  </si>
  <si>
    <t>iFreeETF 日経平均ダブルインバース・インデックス</t>
  </si>
  <si>
    <t>iFreeETF JPX日経400レバレッジ・インデックス</t>
  </si>
  <si>
    <t>iFreeETF JPX日経400インバース・インデックス</t>
  </si>
  <si>
    <t>iFreeETF JPX日経400ダブルインバース・インデックス</t>
  </si>
  <si>
    <t>ＮＥＸＴ ＦＵＮＤＳ ブルームバーグ・ドイツ国債（7-10 年）インデックス（為替ヘッジあり）連動型上場投信</t>
    <phoneticPr fontId="3"/>
  </si>
  <si>
    <t>ＮＥＸＴ ＦＵＮＤＳ ブルームバーグ・フランス国債（7-10 年）インデックス（為替ヘッジあり）連動型上場投信</t>
    <phoneticPr fontId="3"/>
  </si>
  <si>
    <t>ブルームバーグ・ドイツ国債（7-10 年）インデックス TTM（為替ヘッジあり、円ベース）</t>
    <phoneticPr fontId="3"/>
  </si>
  <si>
    <t>iFreeETF S&amp;P500（為替ヘッジなし）</t>
    <phoneticPr fontId="3"/>
  </si>
  <si>
    <t>S&amp;P500 指数（配当込み、円ベース）</t>
    <phoneticPr fontId="3"/>
  </si>
  <si>
    <t>S&amp;P500（配当込み、TTM、円建て、円ヘッジ）</t>
    <phoneticPr fontId="3"/>
  </si>
  <si>
    <t>iFreeETF S&amp;P500（為替ヘッジあり）</t>
    <phoneticPr fontId="3"/>
  </si>
  <si>
    <t>S&amp;P 500 先物 2 倍インバース日次指数</t>
    <phoneticPr fontId="3"/>
  </si>
  <si>
    <t>iFreeETF S&amp;P500 ダブルインバース</t>
    <phoneticPr fontId="3"/>
  </si>
  <si>
    <t>i シェアーズ MSCI ジャパン気候変動アクション ETF</t>
    <phoneticPr fontId="3"/>
  </si>
  <si>
    <t>MSCI ジャパン気候変動アクション指数（配当込み）</t>
    <phoneticPr fontId="3"/>
  </si>
  <si>
    <t>ＮＥＸＴ ＦＵＮＤＳ ＭＳＣＩ日本株女性活躍指数（セレクト）連動型上場投信</t>
    <phoneticPr fontId="3"/>
  </si>
  <si>
    <t>ＮＥＸＴ ＦＵＮＤＳ ＭＳＣＩジャパンカントリーＥＳＧリーダーズ指数連動型上場投信</t>
    <phoneticPr fontId="3"/>
  </si>
  <si>
    <t>グローバルＸ MSCI ガバナンス・クオリティ-日本株式ETF</t>
    <phoneticPr fontId="3"/>
  </si>
  <si>
    <t>JPX 国債先物ダブルインバース指数</t>
    <phoneticPr fontId="3"/>
  </si>
  <si>
    <t>ＮＥＸＴ ＦＵＮＤＳ ＪＰＸ国債先物ダブルインバース指数連動型上場投信</t>
    <phoneticPr fontId="3"/>
  </si>
  <si>
    <t>グローバルＸ Morningstar 米国中小型 Moat ETF</t>
    <phoneticPr fontId="3"/>
  </si>
  <si>
    <t>グローバルＸ スーパーディビィデンド-US ETF</t>
    <phoneticPr fontId="3"/>
  </si>
  <si>
    <t>Morningstar®米国中小型モート・フォーカス株式指数℠（円換算）</t>
    <phoneticPr fontId="3"/>
  </si>
  <si>
    <t>Indxx SuperDividend® U.S. Low Volatility Index（円換算）</t>
    <phoneticPr fontId="3"/>
  </si>
  <si>
    <t>グローバルＸ チャイナ EV＆バッテリー ETF</t>
    <phoneticPr fontId="3"/>
  </si>
  <si>
    <t>Solactive China Electric Vehicle and Battery Index（円換算）</t>
    <phoneticPr fontId="3"/>
  </si>
  <si>
    <t>アクティブ運用型（国内）</t>
    <rPh sb="5" eb="7">
      <t>ウンヨウ</t>
    </rPh>
    <rPh sb="9" eb="11">
      <t>コクナイ</t>
    </rPh>
    <phoneticPr fontId="3"/>
  </si>
  <si>
    <t>ＮＥＸＴ ＦＵＮＤＳ 日本高配当株アクティブ上場投信</t>
    <phoneticPr fontId="3"/>
  </si>
  <si>
    <t>ー</t>
    <phoneticPr fontId="3"/>
  </si>
  <si>
    <t>ＮＥＸＴ ＦＵＮＤＳ 日本成長株アクティブ上場投信</t>
    <phoneticPr fontId="3"/>
  </si>
  <si>
    <t>ＰＢＲ１倍割れ解消推進ＥＴＦ</t>
    <phoneticPr fontId="3"/>
  </si>
  <si>
    <t>政策保有解消推進ＥＴＦ</t>
    <phoneticPr fontId="3"/>
  </si>
  <si>
    <t>投資家経営者一心同体ＥＴＦ</t>
    <phoneticPr fontId="3"/>
  </si>
  <si>
    <t>ＭＡＸＩＳ高配当日本株アクティブ上場投信</t>
    <phoneticPr fontId="3"/>
  </si>
  <si>
    <t>NZAM 上場投信 S＆P500（為替ヘッジあり）</t>
    <phoneticPr fontId="3"/>
  </si>
  <si>
    <t>NASDAQ100 指数（配当込み、円ヘッジベース）</t>
    <phoneticPr fontId="3"/>
  </si>
  <si>
    <t>NZAM 上場投信 NASDAQ100（為替ヘッジあり）</t>
    <phoneticPr fontId="3"/>
  </si>
  <si>
    <t>NZAM 上場投信 NY ダウ 30（為替ヘッジあり）</t>
    <phoneticPr fontId="3"/>
  </si>
  <si>
    <t>ダウ・ジョーンズ工業株価平均（配当込み、TTM、円建て、円ヘッジ）</t>
    <phoneticPr fontId="3"/>
  </si>
  <si>
    <t>DAX 指数（配当込み、円ヘッジベース）</t>
    <phoneticPr fontId="3"/>
  </si>
  <si>
    <t>NZAM 上場投信 DAX（為替ヘッジあり）</t>
    <phoneticPr fontId="3"/>
  </si>
  <si>
    <t>NZAM 上場投信 米国国債 7-10 年（為替ヘッジあり）</t>
    <phoneticPr fontId="3"/>
  </si>
  <si>
    <t>Bloomberg 米国国債 7-10 年指数（為替ヘッジあり・円ベース）</t>
    <phoneticPr fontId="3"/>
  </si>
  <si>
    <t>NZAM 上場投信 ドイツ国債 7-10 年（為替ヘッジあり）</t>
    <phoneticPr fontId="3"/>
  </si>
  <si>
    <t>Bloomberg ドイツ国債 7-10 年指数（為替ヘッジあり・円ベース）</t>
    <phoneticPr fontId="3"/>
  </si>
  <si>
    <t>Bloomberg フランス国債 7-10 年指数（為替ヘッジあり・円ベース）</t>
    <phoneticPr fontId="3"/>
  </si>
  <si>
    <t>NZAM 上場投信 フランス国債 7-10 年（為替ヘッジあり）</t>
    <phoneticPr fontId="3"/>
  </si>
  <si>
    <t>listed on 2023/10/05</t>
    <phoneticPr fontId="3"/>
  </si>
  <si>
    <t>上場 Tracers 米国債 0-2 年ラダー（為替ヘッジなし）</t>
    <phoneticPr fontId="3"/>
  </si>
  <si>
    <t>アクティブ運用型（外国）</t>
    <rPh sb="5" eb="7">
      <t>ウンヨウ</t>
    </rPh>
    <rPh sb="9" eb="11">
      <t>ガイコク</t>
    </rPh>
    <phoneticPr fontId="3"/>
  </si>
  <si>
    <t>東証 REIT インバース（－1 倍）指数</t>
    <phoneticPr fontId="3"/>
  </si>
  <si>
    <t>東証ＲＥＩＴインバースＥＴＦ</t>
    <phoneticPr fontId="3"/>
  </si>
  <si>
    <t>シンプレクス・アセット・マネジメント</t>
  </si>
  <si>
    <t>三菱UFJアセットマネジメント</t>
  </si>
  <si>
    <t>グローバルＸ S&amp;P500 配当貴族 ETF（為替ヘッジあり）</t>
    <phoneticPr fontId="3"/>
  </si>
  <si>
    <t>S&amp;P 500 配当貴族指数（円建て、円ヘッジ、配当込み）</t>
    <phoneticPr fontId="3"/>
  </si>
  <si>
    <t>配当込み東証 REIT オフィスフォーカス指数</t>
    <phoneticPr fontId="3"/>
  </si>
  <si>
    <t>配当込み東証 REIT 住宅フォーカス指数</t>
    <phoneticPr fontId="3"/>
  </si>
  <si>
    <t>配当込み東証 REIT ホテル&amp;リテールフォーカス指数</t>
    <phoneticPr fontId="3"/>
  </si>
  <si>
    <t>東証 REIT 物流フォーカス指数</t>
    <phoneticPr fontId="3"/>
  </si>
  <si>
    <t>グローバルＸ ホテル＆リテール・J-REIT ETF</t>
    <phoneticPr fontId="3"/>
  </si>
  <si>
    <t>グローバルＸ ロジスティクス・J-REIT ETF</t>
    <phoneticPr fontId="3"/>
  </si>
  <si>
    <t>グローバルＸ レジデンシャル・J-REIT ETF</t>
    <phoneticPr fontId="3"/>
  </si>
  <si>
    <t>グローバルＸ オフィス・J-REIT ETF</t>
    <phoneticPr fontId="3"/>
  </si>
  <si>
    <t>グローバルＸ　クリーンテック－日本株式　ＥＴＦ</t>
    <phoneticPr fontId="3"/>
  </si>
  <si>
    <t>グローバルＸ　グローバルリーダーズ－日本株式　ＥＴＦ</t>
    <phoneticPr fontId="3"/>
  </si>
  <si>
    <t>グローバルＸ　中小型リーダーズ－日本株式　ＥＴＦ</t>
    <phoneticPr fontId="3"/>
  </si>
  <si>
    <t>東証グロース２５０ＥＴＦ</t>
    <phoneticPr fontId="3"/>
  </si>
  <si>
    <t>S&amp;P/JPX Carbon Efficient Index (JPY) TR</t>
    <phoneticPr fontId="3"/>
  </si>
  <si>
    <t>ＦＴＳＥ米国債20 年超セレクト・インデックス（国内投信用、円ベース）</t>
    <phoneticPr fontId="3"/>
  </si>
  <si>
    <t>i シェアーズ 米国債20 年超 ETF</t>
    <phoneticPr fontId="3"/>
  </si>
  <si>
    <t>i シェアーズ 米国総合債券 ETF</t>
  </si>
  <si>
    <t>ブルームバーグ米国総合インデックスTTM（為替ヘッジなし、円ベース）</t>
  </si>
  <si>
    <t>i シェアーズ 米ドル建て投資適格社債 ETF</t>
  </si>
  <si>
    <t>ICE BofA US コーポレート・インデックス（国内投信用、円ベース）</t>
  </si>
  <si>
    <t>i シェアーズ フランス国債7-10 年 ETF（為替ヘッジあり）</t>
    <phoneticPr fontId="3"/>
  </si>
  <si>
    <t>ＦＴＳＥフランス国債7-10 年インデックス（国内投信用、円ヘッジ・円ベース）</t>
    <phoneticPr fontId="3"/>
  </si>
  <si>
    <t>i シェアーズ 米ドル建てハイイールド社債 ETF</t>
  </si>
  <si>
    <t>ICE BofA US ハイ・イールド・コンストレインド・インデックス（国内投信用、円ベース）</t>
    <phoneticPr fontId="3"/>
  </si>
  <si>
    <t>No</t>
    <phoneticPr fontId="3"/>
  </si>
  <si>
    <t>No</t>
  </si>
  <si>
    <t>ＳＭＤＡＭ Ａｃｔｉｖｅ ＥＴＦ 日本高配当株式</t>
    <phoneticPr fontId="3"/>
  </si>
  <si>
    <t>三井住友ＤＳアセットマネジメント</t>
  </si>
  <si>
    <t>三井住友ＤＳアセットマネジメント</t>
    <phoneticPr fontId="3"/>
  </si>
  <si>
    <t>Solactive Logistics REIT Index（配当込み）</t>
    <phoneticPr fontId="3"/>
  </si>
  <si>
    <t>listed on 2024/01/18</t>
    <phoneticPr fontId="3"/>
  </si>
  <si>
    <t>i シェアーズ 米国高配当株 ETF</t>
    <phoneticPr fontId="3"/>
  </si>
  <si>
    <t>Morningstar 配当利回りフォーカス指数（税引後配当込み、国内投信用、円建て）</t>
    <phoneticPr fontId="3"/>
  </si>
  <si>
    <t>i シェアーズ 米国連続増配株 ETF</t>
    <phoneticPr fontId="3"/>
  </si>
  <si>
    <t>Morningstar 米国配当成長株式指数（税引後配当込み、国内投信用、円建て）</t>
    <phoneticPr fontId="3"/>
  </si>
  <si>
    <t>i シェアーズ 米国債 0-3 ヶ月 ETF</t>
    <phoneticPr fontId="3"/>
  </si>
  <si>
    <t xml:space="preserve">ＦＴＳＥ米国債 0-3 ヶ月インデックス（国内投信用、円ベース） </t>
    <phoneticPr fontId="3"/>
  </si>
  <si>
    <t>大和アセットマネジメント</t>
    <phoneticPr fontId="3"/>
  </si>
  <si>
    <t>iFreeETF JPX プライム 150</t>
    <phoneticPr fontId="3"/>
  </si>
  <si>
    <t>配当込み JPX プライム 150 指数</t>
    <phoneticPr fontId="3"/>
  </si>
  <si>
    <t>大和アセットマネジメント</t>
    <phoneticPr fontId="3"/>
  </si>
  <si>
    <t>グローバルＸ US REIT・トップ 20 ETF</t>
    <phoneticPr fontId="3"/>
  </si>
  <si>
    <t>Global X Japan</t>
    <phoneticPr fontId="3"/>
  </si>
  <si>
    <t>listed on 2024/01/31</t>
    <phoneticPr fontId="3"/>
  </si>
  <si>
    <t>Solactive GPR US REITs Top 20 Index（配当込み、円換算）</t>
    <phoneticPr fontId="3"/>
  </si>
  <si>
    <t>グローバルＸ 米国優先証券 ETF（隔月分配型）</t>
    <phoneticPr fontId="3"/>
  </si>
  <si>
    <t>listed on 2024/01/24</t>
    <phoneticPr fontId="3"/>
  </si>
  <si>
    <t>iFreeETF 米国国債 7-10 年（為替ヘッジあり）</t>
    <phoneticPr fontId="3"/>
  </si>
  <si>
    <t>iFreeETF 米国国債 7-10 年（為替ヘッジなし）</t>
    <phoneticPr fontId="3"/>
  </si>
  <si>
    <t>133A</t>
    <phoneticPr fontId="3"/>
  </si>
  <si>
    <t>Solactive 1-3 month US T-Bill Index（円換算）</t>
    <phoneticPr fontId="3"/>
  </si>
  <si>
    <t>グローバルＸ 超短期米国債 ETF</t>
    <phoneticPr fontId="3"/>
  </si>
  <si>
    <t>listed on 2024/02/28</t>
    <phoneticPr fontId="3"/>
  </si>
  <si>
    <t>iFreeETF 米国 10 年国債先物インバース</t>
    <phoneticPr fontId="3"/>
  </si>
  <si>
    <t>S&amp;P10 年米国債先物インバース（エクセスリターン）</t>
    <phoneticPr fontId="3"/>
  </si>
  <si>
    <t>140A</t>
    <phoneticPr fontId="3"/>
  </si>
  <si>
    <t>JPX プライム 150 指数</t>
    <phoneticPr fontId="3"/>
  </si>
  <si>
    <t>159A</t>
    <phoneticPr fontId="3"/>
  </si>
  <si>
    <t>ＮＥＸＴ ＦＵＮＤＳ ＪＰＸプライム１５０指数連動型上場投信</t>
    <phoneticPr fontId="3"/>
  </si>
  <si>
    <t>listed on 2024/03/18</t>
    <phoneticPr fontId="3"/>
  </si>
  <si>
    <t>170A</t>
    <phoneticPr fontId="3"/>
  </si>
  <si>
    <t>三井住友トラスト・アセットマネジメント</t>
  </si>
  <si>
    <t>listed on 2024/03/25</t>
    <phoneticPr fontId="3"/>
  </si>
  <si>
    <t>ＳＭＴ ＥＴＦ日本好配当株アクティブ</t>
    <phoneticPr fontId="3"/>
  </si>
  <si>
    <t>ST-2 銘柄一覧 (2024/04/01-)</t>
    <phoneticPr fontId="3"/>
  </si>
  <si>
    <t>ADV(JPY)
(2023/12-2024/2)</t>
    <phoneticPr fontId="3"/>
  </si>
  <si>
    <t>178A</t>
    <phoneticPr fontId="3"/>
  </si>
  <si>
    <t>listed on 2024/04/10</t>
    <phoneticPr fontId="3"/>
  </si>
  <si>
    <t>グローバルＸ 革新的優良企業 ETF</t>
    <phoneticPr fontId="3"/>
  </si>
  <si>
    <t>Mirae Asset Global Innovative Bluechip Top 10+ Index（配当込み、円換算）</t>
    <phoneticPr fontId="3"/>
  </si>
  <si>
    <t>179A</t>
    <phoneticPr fontId="3"/>
  </si>
  <si>
    <t>グローバルＸ 超長期米国債 ETF（為替ヘッジあり）</t>
    <phoneticPr fontId="3"/>
  </si>
  <si>
    <t>180A</t>
  </si>
  <si>
    <t>グローバルＸ 超長期米国債 ETF</t>
    <phoneticPr fontId="3"/>
  </si>
  <si>
    <t>ICE US Treasury 25+ Year Bond Index （円建て、円ヘッジ）</t>
    <phoneticPr fontId="3"/>
  </si>
  <si>
    <t>ICE U.S. Treasury 25+ Year Bond Index （円換算）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</si>
</sst>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indexed="9"/>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37">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center" wrapText="1"/>
    </xf>
    <xf numFmtId="0" fontId="4" fillId="0" borderId="1" xfId="0" applyFont="1" applyBorder="1" applyAlignment="1">
      <alignment wrapText="1"/>
    </xf>
    <xf numFmtId="0" fontId="4" fillId="0" borderId="1" xfId="0" applyFont="1" applyBorder="1" applyAlignment="1">
      <alignment horizontal="center" wrapText="1"/>
    </xf>
    <xf numFmtId="38" fontId="4" fillId="0" borderId="1" xfId="1" applyFont="1" applyBorder="1" applyAlignment="1">
      <alignment wrapText="1"/>
    </xf>
    <xf numFmtId="0" fontId="4" fillId="0" borderId="1" xfId="0" applyFont="1" applyBorder="1"/>
    <xf numFmtId="0" fontId="4" fillId="2" borderId="1" xfId="0" applyFont="1" applyFill="1" applyBorder="1" applyAlignment="1">
      <alignment horizontal="center" vertical="center" wrapText="1"/>
    </xf>
    <xf numFmtId="38" fontId="4" fillId="0" borderId="1" xfId="1" applyFont="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2" borderId="2" xfId="0" applyFont="1" applyFill="1" applyBorder="1" applyAlignment="1">
      <alignment horizontal="center" vertical="center" wrapText="1"/>
    </xf>
    <xf numFmtId="0" fontId="4" fillId="0" borderId="1" xfId="0" applyFont="1" applyFill="1" applyBorder="1" applyAlignment="1">
      <alignment wrapText="1"/>
    </xf>
    <xf numFmtId="38" fontId="4" fillId="0" borderId="1" xfId="1" applyFont="1" applyFill="1" applyBorder="1" applyAlignment="1">
      <alignment wrapText="1"/>
    </xf>
    <xf numFmtId="0" fontId="4" fillId="0" borderId="1" xfId="0" applyFont="1" applyFill="1" applyBorder="1" applyAlignment="1">
      <alignment horizontal="center"/>
    </xf>
    <xf numFmtId="0" fontId="4" fillId="0" borderId="0" xfId="0" applyFont="1" applyFill="1"/>
    <xf numFmtId="0" fontId="4" fillId="3" borderId="1" xfId="0" applyFont="1" applyFill="1" applyBorder="1" applyAlignment="1">
      <alignment wrapText="1"/>
    </xf>
    <xf numFmtId="0" fontId="4" fillId="3" borderId="1" xfId="0" applyFont="1" applyFill="1" applyBorder="1" applyAlignment="1">
      <alignment horizontal="center" wrapText="1"/>
    </xf>
    <xf numFmtId="38" fontId="4" fillId="3" borderId="1" xfId="1" applyFont="1" applyFill="1" applyBorder="1" applyAlignment="1">
      <alignment wrapText="1"/>
    </xf>
    <xf numFmtId="0" fontId="4" fillId="3" borderId="1" xfId="0" applyFont="1" applyFill="1" applyBorder="1" applyAlignment="1">
      <alignment horizontal="center"/>
    </xf>
    <xf numFmtId="0" fontId="4" fillId="3" borderId="1" xfId="0" applyFont="1" applyFill="1" applyBorder="1"/>
    <xf numFmtId="0" fontId="4" fillId="4" borderId="1" xfId="0" applyFont="1" applyFill="1" applyBorder="1" applyAlignment="1">
      <alignment wrapText="1"/>
    </xf>
    <xf numFmtId="0" fontId="4" fillId="4" borderId="1" xfId="0" applyFont="1" applyFill="1" applyBorder="1" applyAlignment="1">
      <alignment horizontal="center" wrapText="1"/>
    </xf>
    <xf numFmtId="38" fontId="4" fillId="4" borderId="1" xfId="1" applyFont="1" applyFill="1" applyBorder="1" applyAlignment="1">
      <alignment wrapText="1"/>
    </xf>
    <xf numFmtId="38" fontId="4" fillId="4" borderId="1" xfId="1"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xf numFmtId="0" fontId="4" fillId="4" borderId="0" xfId="0" applyFont="1" applyFill="1"/>
    <xf numFmtId="0" fontId="4" fillId="3" borderId="0" xfId="0" applyFont="1" applyFill="1"/>
    <xf numFmtId="0" fontId="4" fillId="0" borderId="5" xfId="0" applyFont="1" applyBorder="1" applyAlignment="1">
      <alignment vertical="center" wrapText="1"/>
    </xf>
    <xf numFmtId="0" fontId="4" fillId="3" borderId="1" xfId="0" applyFont="1" applyFill="1" applyBorder="1" applyAlignment="1">
      <alignment horizontal="center" vertical="center" wrapText="1"/>
    </xf>
    <xf numFmtId="38" fontId="4" fillId="3" borderId="1" xfId="1" applyFont="1" applyFill="1" applyBorder="1" applyAlignment="1">
      <alignment horizont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cellXfs>
  <cellStyles count="3">
    <cellStyle name="桁区切り" xfId="1" builtinId="6"/>
    <cellStyle name="標準" xfId="0" builtinId="0"/>
    <cellStyle name="標準 9" xfId="2" xr:uid="{00000000-0005-0000-0000-000002000000}"/>
  </cellStyles>
  <dxfs count="0"/>
  <tableStyles count="0" defaultTableStyle="TableStyleMedium2" defaultPivotStyle="PivotStyleMedium9"/>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325"/>
  <sheetViews>
    <sheetView tabSelected="1" view="pageBreakPreview" zoomScale="85" zoomScaleNormal="70" zoomScaleSheetLayoutView="85" workbookViewId="0">
      <pane ySplit="2" topLeftCell="A3" activePane="bottomLeft" state="frozen"/>
      <selection pane="bottomLeft" sqref="A1:C1"/>
    </sheetView>
  </sheetViews>
  <sheetFormatPr defaultColWidth="9" defaultRowHeight="15.75" x14ac:dyDescent="0.25"/>
  <cols>
    <col min="1" max="1" width="13.125" style="2" bestFit="1" customWidth="1"/>
    <col min="2" max="2" width="9" style="3" customWidth="1"/>
    <col min="3" max="3" width="26.875" style="2" customWidth="1"/>
    <col min="4" max="4" width="9.125" style="3" customWidth="1"/>
    <col min="5" max="5" width="49.875" style="2" customWidth="1"/>
    <col min="6" max="6" width="29.125" style="2" customWidth="1"/>
    <col min="7" max="7" width="19.125" style="2" bestFit="1" customWidth="1"/>
    <col min="8" max="8" width="5.375" style="2" customWidth="1"/>
    <col min="9" max="9" width="17" style="3" bestFit="1" customWidth="1"/>
    <col min="10" max="10" width="14.875" style="3" customWidth="1"/>
    <col min="11" max="11" width="11.875" style="3" customWidth="1"/>
    <col min="12" max="12" width="9" style="1"/>
    <col min="13" max="13" width="5" style="3" customWidth="1"/>
    <col min="14" max="14" width="10.375" style="1" bestFit="1" customWidth="1"/>
    <col min="15" max="15" width="8.375" style="3" customWidth="1"/>
    <col min="16" max="16" width="9" style="1"/>
    <col min="17" max="17" width="8.875" customWidth="1"/>
    <col min="18" max="16384" width="9" style="1"/>
  </cols>
  <sheetData>
    <row r="1" spans="1:17" ht="15.75" customHeight="1" x14ac:dyDescent="0.25">
      <c r="A1" s="35" t="s">
        <v>648</v>
      </c>
      <c r="B1" s="36"/>
      <c r="C1" s="36"/>
      <c r="D1" s="30"/>
      <c r="I1" s="3" t="s">
        <v>171</v>
      </c>
      <c r="N1" s="1" t="s">
        <v>172</v>
      </c>
      <c r="Q1" s="1"/>
    </row>
    <row r="2" spans="1:17" ht="31.5" x14ac:dyDescent="0.25">
      <c r="A2" s="12" t="s">
        <v>160</v>
      </c>
      <c r="B2" s="12" t="s">
        <v>145</v>
      </c>
      <c r="C2" s="12" t="s">
        <v>0</v>
      </c>
      <c r="D2" s="12" t="s">
        <v>324</v>
      </c>
      <c r="E2" s="8" t="s">
        <v>1</v>
      </c>
      <c r="F2" s="8" t="s">
        <v>2</v>
      </c>
      <c r="G2" s="8" t="s">
        <v>649</v>
      </c>
      <c r="H2" s="8"/>
      <c r="I2" s="8" t="s">
        <v>169</v>
      </c>
      <c r="J2" s="8" t="s">
        <v>170</v>
      </c>
      <c r="K2" s="8" t="s">
        <v>203</v>
      </c>
      <c r="L2" s="8" t="s">
        <v>204</v>
      </c>
      <c r="M2" s="8"/>
      <c r="N2" s="8" t="s">
        <v>168</v>
      </c>
      <c r="O2" s="8" t="s">
        <v>205</v>
      </c>
      <c r="P2" s="8" t="s">
        <v>173</v>
      </c>
      <c r="Q2" s="8" t="s">
        <v>174</v>
      </c>
    </row>
    <row r="3" spans="1:17" x14ac:dyDescent="0.25">
      <c r="A3" s="4" t="s">
        <v>159</v>
      </c>
      <c r="B3" s="5" t="s">
        <v>146</v>
      </c>
      <c r="C3" s="4" t="s">
        <v>3</v>
      </c>
      <c r="D3" s="5">
        <v>1305</v>
      </c>
      <c r="E3" s="4" t="s">
        <v>513</v>
      </c>
      <c r="F3" s="4" t="s">
        <v>290</v>
      </c>
      <c r="G3" s="6">
        <v>322280332.62711865</v>
      </c>
      <c r="H3" s="6"/>
      <c r="I3" s="5" t="str">
        <f t="shared" ref="I3:I67" si="0">IF(B3="A","20bps or 2ticks",IF(B3="B","50bps or 3ticks",IF(B3="C","50bps or 3ticks",IF(B3="D","80bps or 4ticks","error"))))</f>
        <v>20bps or 2ticks</v>
      </c>
      <c r="J3" s="9">
        <f t="shared" ref="J3:J67" si="1">IF(B3="A",30000000,IF(B3="B",10000000,IF(B3="C",5000000,IF(B3="D",5000000,"error"))))</f>
        <v>30000000</v>
      </c>
      <c r="K3" s="5"/>
      <c r="L3" s="10" t="str">
        <f t="shared" ref="L3:L35" si="2">IF(AND(B3&lt;&gt;"A",N3=1)=TRUE,"Yes","")</f>
        <v/>
      </c>
      <c r="M3" s="5"/>
      <c r="N3" s="7">
        <f t="shared" ref="N3:N67" si="3">IF(ISNUMBER(G3)=TRUE,IF(G3&lt;100000000,1,IF(G3&lt;500000000,2,IF(G3&lt;1000000000,3,IF(G3&lt;5000000000,4,5)))),1)</f>
        <v>2</v>
      </c>
      <c r="O3" s="5"/>
      <c r="P3" s="7">
        <f>IF(N3=1,IF(O3="Yes",0.9,0.7),IF(N3=2,IF(O3="Yes",0.5,0.3),IF(N3=3,0.2,IF(N3=4,0.1,IF(N3=5,0,"error")))))</f>
        <v>0.3</v>
      </c>
      <c r="Q3" s="10" t="s">
        <v>175</v>
      </c>
    </row>
    <row r="4" spans="1:17" x14ac:dyDescent="0.25">
      <c r="A4" s="4"/>
      <c r="B4" s="5" t="s">
        <v>146</v>
      </c>
      <c r="C4" s="4" t="s">
        <v>3</v>
      </c>
      <c r="D4" s="5">
        <v>1306</v>
      </c>
      <c r="E4" s="4" t="s">
        <v>307</v>
      </c>
      <c r="F4" s="4" t="s">
        <v>150</v>
      </c>
      <c r="G4" s="6">
        <v>4893217010.3389826</v>
      </c>
      <c r="H4" s="6"/>
      <c r="I4" s="5" t="str">
        <f t="shared" si="0"/>
        <v>20bps or 2ticks</v>
      </c>
      <c r="J4" s="9">
        <f t="shared" si="1"/>
        <v>30000000</v>
      </c>
      <c r="K4" s="5"/>
      <c r="L4" s="10" t="str">
        <f t="shared" si="2"/>
        <v/>
      </c>
      <c r="M4" s="5"/>
      <c r="N4" s="7">
        <f t="shared" si="3"/>
        <v>4</v>
      </c>
      <c r="O4" s="5"/>
      <c r="P4" s="7">
        <f t="shared" ref="P4:P68" si="4">IF(N4=1,IF(O4="Yes",0.9,0.7),IF(N4=2,IF(O4="Yes",0.5,0.3),IF(N4=3,0.2,IF(N4=4,0.1,IF(N4=5,0,"error")))))</f>
        <v>0.1</v>
      </c>
      <c r="Q4" s="10" t="s">
        <v>175</v>
      </c>
    </row>
    <row r="5" spans="1:17" x14ac:dyDescent="0.25">
      <c r="A5" s="4"/>
      <c r="B5" s="5" t="s">
        <v>146</v>
      </c>
      <c r="C5" s="4" t="s">
        <v>3</v>
      </c>
      <c r="D5" s="5">
        <v>1308</v>
      </c>
      <c r="E5" s="4" t="s">
        <v>4</v>
      </c>
      <c r="F5" s="4" t="s">
        <v>151</v>
      </c>
      <c r="G5" s="6">
        <v>675861761.88135588</v>
      </c>
      <c r="H5" s="6"/>
      <c r="I5" s="5" t="str">
        <f t="shared" si="0"/>
        <v>20bps or 2ticks</v>
      </c>
      <c r="J5" s="9">
        <f t="shared" si="1"/>
        <v>30000000</v>
      </c>
      <c r="K5" s="5"/>
      <c r="L5" s="10" t="str">
        <f t="shared" si="2"/>
        <v/>
      </c>
      <c r="M5" s="5"/>
      <c r="N5" s="7">
        <f t="shared" si="3"/>
        <v>3</v>
      </c>
      <c r="O5" s="5"/>
      <c r="P5" s="7">
        <f t="shared" si="4"/>
        <v>0.2</v>
      </c>
      <c r="Q5" s="10" t="s">
        <v>175</v>
      </c>
    </row>
    <row r="6" spans="1:17" x14ac:dyDescent="0.25">
      <c r="A6" s="4"/>
      <c r="B6" s="5" t="s">
        <v>146</v>
      </c>
      <c r="C6" s="4" t="s">
        <v>3</v>
      </c>
      <c r="D6" s="5">
        <v>1348</v>
      </c>
      <c r="E6" s="4" t="s">
        <v>5</v>
      </c>
      <c r="F6" s="4" t="s">
        <v>582</v>
      </c>
      <c r="G6" s="6">
        <v>333818878.05084747</v>
      </c>
      <c r="H6" s="6"/>
      <c r="I6" s="5" t="str">
        <f t="shared" si="0"/>
        <v>20bps or 2ticks</v>
      </c>
      <c r="J6" s="9">
        <f t="shared" si="1"/>
        <v>30000000</v>
      </c>
      <c r="K6" s="5"/>
      <c r="L6" s="10" t="str">
        <f t="shared" si="2"/>
        <v/>
      </c>
      <c r="M6" s="5"/>
      <c r="N6" s="7">
        <f t="shared" si="3"/>
        <v>2</v>
      </c>
      <c r="O6" s="5"/>
      <c r="P6" s="7">
        <f t="shared" si="4"/>
        <v>0.3</v>
      </c>
      <c r="Q6" s="10" t="s">
        <v>175</v>
      </c>
    </row>
    <row r="7" spans="1:17" x14ac:dyDescent="0.25">
      <c r="A7" s="4"/>
      <c r="B7" s="5" t="s">
        <v>146</v>
      </c>
      <c r="C7" s="4" t="s">
        <v>3</v>
      </c>
      <c r="D7" s="5">
        <v>1473</v>
      </c>
      <c r="E7" s="4" t="s">
        <v>6</v>
      </c>
      <c r="F7" s="4" t="s">
        <v>152</v>
      </c>
      <c r="G7" s="6">
        <v>78379179.745762706</v>
      </c>
      <c r="H7" s="6"/>
      <c r="I7" s="5" t="str">
        <f t="shared" si="0"/>
        <v>20bps or 2ticks</v>
      </c>
      <c r="J7" s="9">
        <f t="shared" si="1"/>
        <v>30000000</v>
      </c>
      <c r="K7" s="5"/>
      <c r="L7" s="10" t="str">
        <f t="shared" si="2"/>
        <v/>
      </c>
      <c r="M7" s="5"/>
      <c r="N7" s="7">
        <f t="shared" si="3"/>
        <v>1</v>
      </c>
      <c r="O7" s="5"/>
      <c r="P7" s="7">
        <f t="shared" si="4"/>
        <v>0.7</v>
      </c>
      <c r="Q7" s="10" t="s">
        <v>175</v>
      </c>
    </row>
    <row r="8" spans="1:17" x14ac:dyDescent="0.25">
      <c r="A8" s="4"/>
      <c r="B8" s="5" t="s">
        <v>146</v>
      </c>
      <c r="C8" s="4" t="s">
        <v>3</v>
      </c>
      <c r="D8" s="5">
        <v>1475</v>
      </c>
      <c r="E8" s="4" t="s">
        <v>7</v>
      </c>
      <c r="F8" s="4" t="s">
        <v>185</v>
      </c>
      <c r="G8" s="6">
        <v>734607855.23728812</v>
      </c>
      <c r="H8" s="6"/>
      <c r="I8" s="5" t="str">
        <f t="shared" si="0"/>
        <v>20bps or 2ticks</v>
      </c>
      <c r="J8" s="9">
        <f t="shared" si="1"/>
        <v>30000000</v>
      </c>
      <c r="K8" s="5"/>
      <c r="L8" s="10" t="str">
        <f t="shared" si="2"/>
        <v/>
      </c>
      <c r="M8" s="5"/>
      <c r="N8" s="7">
        <f t="shared" si="3"/>
        <v>3</v>
      </c>
      <c r="O8" s="5"/>
      <c r="P8" s="7">
        <f t="shared" si="4"/>
        <v>0.2</v>
      </c>
      <c r="Q8" s="10" t="s">
        <v>175</v>
      </c>
    </row>
    <row r="9" spans="1:17" s="28" customFormat="1" x14ac:dyDescent="0.25">
      <c r="A9" s="22"/>
      <c r="B9" s="23" t="s">
        <v>146</v>
      </c>
      <c r="C9" s="22" t="s">
        <v>3</v>
      </c>
      <c r="D9" s="23">
        <v>2524</v>
      </c>
      <c r="E9" s="22" t="s">
        <v>240</v>
      </c>
      <c r="F9" s="22" t="s">
        <v>153</v>
      </c>
      <c r="G9" s="24">
        <v>95139234.661016956</v>
      </c>
      <c r="H9" s="24"/>
      <c r="I9" s="5" t="str">
        <f t="shared" si="0"/>
        <v>20bps or 2ticks</v>
      </c>
      <c r="J9" s="9">
        <f t="shared" si="1"/>
        <v>30000000</v>
      </c>
      <c r="K9" s="23"/>
      <c r="L9" s="10" t="str">
        <f t="shared" si="2"/>
        <v/>
      </c>
      <c r="M9" s="23"/>
      <c r="N9" s="7">
        <f t="shared" si="3"/>
        <v>1</v>
      </c>
      <c r="O9" s="23"/>
      <c r="P9" s="7">
        <f t="shared" si="4"/>
        <v>0.7</v>
      </c>
      <c r="Q9" s="10" t="s">
        <v>175</v>
      </c>
    </row>
    <row r="10" spans="1:17" s="28" customFormat="1" x14ac:dyDescent="0.25">
      <c r="A10" s="22"/>
      <c r="B10" s="23" t="s">
        <v>146</v>
      </c>
      <c r="C10" s="22" t="s">
        <v>3</v>
      </c>
      <c r="D10" s="23">
        <v>2557</v>
      </c>
      <c r="E10" s="22" t="s">
        <v>277</v>
      </c>
      <c r="F10" s="22" t="s">
        <v>612</v>
      </c>
      <c r="G10" s="24">
        <v>278908875.42372882</v>
      </c>
      <c r="H10" s="24"/>
      <c r="I10" s="5" t="str">
        <f t="shared" si="0"/>
        <v>20bps or 2ticks</v>
      </c>
      <c r="J10" s="9">
        <f t="shared" si="1"/>
        <v>30000000</v>
      </c>
      <c r="K10" s="23"/>
      <c r="L10" s="10" t="str">
        <f t="shared" si="2"/>
        <v/>
      </c>
      <c r="M10" s="23"/>
      <c r="N10" s="7">
        <f t="shared" si="3"/>
        <v>2</v>
      </c>
      <c r="O10" s="23"/>
      <c r="P10" s="7">
        <f t="shared" si="4"/>
        <v>0.3</v>
      </c>
      <c r="Q10" s="10" t="s">
        <v>175</v>
      </c>
    </row>
    <row r="11" spans="1:17" s="28" customFormat="1" x14ac:dyDescent="0.25">
      <c r="A11" s="22"/>
      <c r="B11" s="23" t="s">
        <v>146</v>
      </c>
      <c r="C11" s="22" t="s">
        <v>3</v>
      </c>
      <c r="D11" s="23">
        <v>2625</v>
      </c>
      <c r="E11" s="22" t="s">
        <v>323</v>
      </c>
      <c r="F11" s="22" t="s">
        <v>322</v>
      </c>
      <c r="G11" s="24">
        <v>147708204.64406779</v>
      </c>
      <c r="H11" s="24"/>
      <c r="I11" s="5" t="str">
        <f t="shared" si="0"/>
        <v>20bps or 2ticks</v>
      </c>
      <c r="J11" s="9">
        <f t="shared" si="1"/>
        <v>30000000</v>
      </c>
      <c r="K11" s="23"/>
      <c r="L11" s="26" t="str">
        <f t="shared" ref="L11" si="5">IF(AND(B11&lt;&gt;"A",N11=1)=TRUE,"Yes","")</f>
        <v/>
      </c>
      <c r="M11" s="23"/>
      <c r="N11" s="7">
        <f t="shared" si="3"/>
        <v>2</v>
      </c>
      <c r="O11" s="23"/>
      <c r="P11" s="7">
        <f t="shared" si="4"/>
        <v>0.3</v>
      </c>
      <c r="Q11" s="10" t="s">
        <v>175</v>
      </c>
    </row>
    <row r="12" spans="1:17" x14ac:dyDescent="0.25">
      <c r="A12" s="4"/>
      <c r="B12" s="5" t="s">
        <v>146</v>
      </c>
      <c r="C12" s="4" t="s">
        <v>63</v>
      </c>
      <c r="D12" s="5">
        <v>1585</v>
      </c>
      <c r="E12" s="4" t="s">
        <v>514</v>
      </c>
      <c r="F12" s="4" t="s">
        <v>290</v>
      </c>
      <c r="G12" s="6">
        <v>2714348.559322034</v>
      </c>
      <c r="H12" s="6"/>
      <c r="I12" s="5" t="str">
        <f t="shared" si="0"/>
        <v>20bps or 2ticks</v>
      </c>
      <c r="J12" s="9">
        <f t="shared" si="1"/>
        <v>30000000</v>
      </c>
      <c r="K12" s="5"/>
      <c r="L12" s="10" t="str">
        <f t="shared" si="2"/>
        <v/>
      </c>
      <c r="M12" s="5"/>
      <c r="N12" s="7">
        <f t="shared" si="3"/>
        <v>1</v>
      </c>
      <c r="O12" s="5"/>
      <c r="P12" s="7">
        <f t="shared" si="4"/>
        <v>0.7</v>
      </c>
      <c r="Q12" s="10" t="s">
        <v>175</v>
      </c>
    </row>
    <row r="13" spans="1:17" x14ac:dyDescent="0.25">
      <c r="A13" s="4"/>
      <c r="B13" s="5" t="s">
        <v>146</v>
      </c>
      <c r="C13" s="4" t="s">
        <v>63</v>
      </c>
      <c r="D13" s="5">
        <v>1586</v>
      </c>
      <c r="E13" s="4" t="s">
        <v>64</v>
      </c>
      <c r="F13" s="4" t="s">
        <v>151</v>
      </c>
      <c r="G13" s="6">
        <v>849029.42372881353</v>
      </c>
      <c r="H13" s="6"/>
      <c r="I13" s="5" t="str">
        <f t="shared" si="0"/>
        <v>20bps or 2ticks</v>
      </c>
      <c r="J13" s="9">
        <f t="shared" si="1"/>
        <v>30000000</v>
      </c>
      <c r="K13" s="5"/>
      <c r="L13" s="10" t="str">
        <f t="shared" si="2"/>
        <v/>
      </c>
      <c r="M13" s="5"/>
      <c r="N13" s="7">
        <f t="shared" si="3"/>
        <v>1</v>
      </c>
      <c r="O13" s="5"/>
      <c r="P13" s="7">
        <f t="shared" si="4"/>
        <v>0.7</v>
      </c>
      <c r="Q13" s="10" t="s">
        <v>175</v>
      </c>
    </row>
    <row r="14" spans="1:17" x14ac:dyDescent="0.25">
      <c r="A14" s="4"/>
      <c r="B14" s="5" t="s">
        <v>146</v>
      </c>
      <c r="C14" s="4" t="s">
        <v>63</v>
      </c>
      <c r="D14" s="5">
        <v>1596</v>
      </c>
      <c r="E14" s="4" t="s">
        <v>65</v>
      </c>
      <c r="F14" s="4" t="s">
        <v>153</v>
      </c>
      <c r="G14" s="6">
        <v>26228.305084745763</v>
      </c>
      <c r="H14" s="6"/>
      <c r="I14" s="5" t="str">
        <f t="shared" si="0"/>
        <v>20bps or 2ticks</v>
      </c>
      <c r="J14" s="9">
        <f t="shared" si="1"/>
        <v>30000000</v>
      </c>
      <c r="K14" s="5"/>
      <c r="L14" s="10" t="str">
        <f t="shared" si="2"/>
        <v/>
      </c>
      <c r="M14" s="5"/>
      <c r="N14" s="7">
        <f t="shared" si="3"/>
        <v>1</v>
      </c>
      <c r="O14" s="5"/>
      <c r="P14" s="7">
        <f t="shared" si="4"/>
        <v>0.7</v>
      </c>
      <c r="Q14" s="10" t="s">
        <v>175</v>
      </c>
    </row>
    <row r="15" spans="1:17" s="28" customFormat="1" x14ac:dyDescent="0.25">
      <c r="A15" s="22"/>
      <c r="B15" s="23" t="s">
        <v>146</v>
      </c>
      <c r="C15" s="22" t="s">
        <v>63</v>
      </c>
      <c r="D15" s="23">
        <v>2523</v>
      </c>
      <c r="E15" s="22" t="s">
        <v>238</v>
      </c>
      <c r="F15" s="22" t="s">
        <v>582</v>
      </c>
      <c r="G15" s="24">
        <v>450578.30508474575</v>
      </c>
      <c r="H15" s="24"/>
      <c r="I15" s="5" t="str">
        <f t="shared" si="0"/>
        <v>20bps or 2ticks</v>
      </c>
      <c r="J15" s="9">
        <f t="shared" si="1"/>
        <v>30000000</v>
      </c>
      <c r="K15" s="23"/>
      <c r="L15" s="10" t="str">
        <f t="shared" si="2"/>
        <v/>
      </c>
      <c r="M15" s="23"/>
      <c r="N15" s="7">
        <f t="shared" si="3"/>
        <v>1</v>
      </c>
      <c r="O15" s="23"/>
      <c r="P15" s="7">
        <f t="shared" si="4"/>
        <v>0.7</v>
      </c>
      <c r="Q15" s="10" t="s">
        <v>175</v>
      </c>
    </row>
    <row r="16" spans="1:17" x14ac:dyDescent="0.25">
      <c r="A16" s="4"/>
      <c r="B16" s="5" t="s">
        <v>146</v>
      </c>
      <c r="C16" s="4" t="s">
        <v>8</v>
      </c>
      <c r="D16" s="5">
        <v>1320</v>
      </c>
      <c r="E16" s="4" t="s">
        <v>515</v>
      </c>
      <c r="F16" s="4" t="s">
        <v>290</v>
      </c>
      <c r="G16" s="6">
        <v>1725497695.4237287</v>
      </c>
      <c r="H16" s="6"/>
      <c r="I16" s="5" t="str">
        <f t="shared" si="0"/>
        <v>20bps or 2ticks</v>
      </c>
      <c r="J16" s="9">
        <f t="shared" si="1"/>
        <v>30000000</v>
      </c>
      <c r="K16" s="5"/>
      <c r="L16" s="10" t="str">
        <f t="shared" si="2"/>
        <v/>
      </c>
      <c r="M16" s="5"/>
      <c r="N16" s="7">
        <f t="shared" si="3"/>
        <v>4</v>
      </c>
      <c r="O16" s="5"/>
      <c r="P16" s="7">
        <f t="shared" si="4"/>
        <v>0.1</v>
      </c>
      <c r="Q16" s="10" t="s">
        <v>175</v>
      </c>
    </row>
    <row r="17" spans="1:17" x14ac:dyDescent="0.25">
      <c r="A17" s="4"/>
      <c r="B17" s="5" t="s">
        <v>146</v>
      </c>
      <c r="C17" s="4" t="s">
        <v>8</v>
      </c>
      <c r="D17" s="5">
        <v>1321</v>
      </c>
      <c r="E17" s="4" t="s">
        <v>310</v>
      </c>
      <c r="F17" s="4" t="s">
        <v>150</v>
      </c>
      <c r="G17" s="6">
        <v>12861181915.423729</v>
      </c>
      <c r="H17" s="6"/>
      <c r="I17" s="5" t="str">
        <f t="shared" si="0"/>
        <v>20bps or 2ticks</v>
      </c>
      <c r="J17" s="9">
        <f t="shared" si="1"/>
        <v>30000000</v>
      </c>
      <c r="K17" s="5"/>
      <c r="L17" s="10" t="str">
        <f t="shared" si="2"/>
        <v/>
      </c>
      <c r="M17" s="5"/>
      <c r="N17" s="7">
        <f t="shared" si="3"/>
        <v>5</v>
      </c>
      <c r="O17" s="5"/>
      <c r="P17" s="7">
        <f t="shared" si="4"/>
        <v>0</v>
      </c>
      <c r="Q17" s="10" t="s">
        <v>175</v>
      </c>
    </row>
    <row r="18" spans="1:17" x14ac:dyDescent="0.25">
      <c r="A18" s="4"/>
      <c r="B18" s="5" t="s">
        <v>146</v>
      </c>
      <c r="C18" s="4" t="s">
        <v>8</v>
      </c>
      <c r="D18" s="5">
        <v>1330</v>
      </c>
      <c r="E18" s="4" t="s">
        <v>9</v>
      </c>
      <c r="F18" s="4" t="s">
        <v>151</v>
      </c>
      <c r="G18" s="6">
        <v>1156726978.3050847</v>
      </c>
      <c r="H18" s="6"/>
      <c r="I18" s="5" t="str">
        <f t="shared" si="0"/>
        <v>20bps or 2ticks</v>
      </c>
      <c r="J18" s="9">
        <f t="shared" si="1"/>
        <v>30000000</v>
      </c>
      <c r="K18" s="5"/>
      <c r="L18" s="10" t="str">
        <f t="shared" si="2"/>
        <v/>
      </c>
      <c r="M18" s="5"/>
      <c r="N18" s="7">
        <f t="shared" si="3"/>
        <v>4</v>
      </c>
      <c r="O18" s="5"/>
      <c r="P18" s="7">
        <f t="shared" si="4"/>
        <v>0.1</v>
      </c>
      <c r="Q18" s="10" t="s">
        <v>175</v>
      </c>
    </row>
    <row r="19" spans="1:17" x14ac:dyDescent="0.25">
      <c r="A19" s="4"/>
      <c r="B19" s="5" t="s">
        <v>146</v>
      </c>
      <c r="C19" s="4" t="s">
        <v>8</v>
      </c>
      <c r="D19" s="5">
        <v>1329</v>
      </c>
      <c r="E19" s="4" t="s">
        <v>10</v>
      </c>
      <c r="F19" s="4" t="s">
        <v>185</v>
      </c>
      <c r="G19" s="6">
        <v>1651167206.6101694</v>
      </c>
      <c r="H19" s="6"/>
      <c r="I19" s="5" t="str">
        <f t="shared" si="0"/>
        <v>20bps or 2ticks</v>
      </c>
      <c r="J19" s="9">
        <f t="shared" si="1"/>
        <v>30000000</v>
      </c>
      <c r="K19" s="5"/>
      <c r="L19" s="10" t="str">
        <f t="shared" si="2"/>
        <v/>
      </c>
      <c r="M19" s="5"/>
      <c r="N19" s="7">
        <f t="shared" si="3"/>
        <v>4</v>
      </c>
      <c r="O19" s="5"/>
      <c r="P19" s="7">
        <f t="shared" si="4"/>
        <v>0.1</v>
      </c>
      <c r="Q19" s="10" t="s">
        <v>175</v>
      </c>
    </row>
    <row r="20" spans="1:17" x14ac:dyDescent="0.25">
      <c r="A20" s="4"/>
      <c r="B20" s="5" t="s">
        <v>146</v>
      </c>
      <c r="C20" s="4" t="s">
        <v>8</v>
      </c>
      <c r="D20" s="5">
        <v>1346</v>
      </c>
      <c r="E20" s="4" t="s">
        <v>11</v>
      </c>
      <c r="F20" s="4" t="s">
        <v>582</v>
      </c>
      <c r="G20" s="6">
        <v>873118919.15254235</v>
      </c>
      <c r="H20" s="6"/>
      <c r="I20" s="5" t="str">
        <f t="shared" si="0"/>
        <v>20bps or 2ticks</v>
      </c>
      <c r="J20" s="9">
        <f t="shared" si="1"/>
        <v>30000000</v>
      </c>
      <c r="K20" s="5"/>
      <c r="L20" s="10" t="str">
        <f t="shared" si="2"/>
        <v/>
      </c>
      <c r="M20" s="5"/>
      <c r="N20" s="7">
        <f t="shared" si="3"/>
        <v>3</v>
      </c>
      <c r="O20" s="5"/>
      <c r="P20" s="7">
        <f t="shared" si="4"/>
        <v>0.2</v>
      </c>
      <c r="Q20" s="10" t="s">
        <v>175</v>
      </c>
    </row>
    <row r="21" spans="1:17" x14ac:dyDescent="0.25">
      <c r="A21" s="4"/>
      <c r="B21" s="5" t="s">
        <v>146</v>
      </c>
      <c r="C21" s="4" t="s">
        <v>8</v>
      </c>
      <c r="D21" s="5">
        <v>1578</v>
      </c>
      <c r="E21" s="4" t="s">
        <v>12</v>
      </c>
      <c r="F21" s="4" t="s">
        <v>151</v>
      </c>
      <c r="G21" s="6">
        <v>20719284.084745761</v>
      </c>
      <c r="H21" s="6"/>
      <c r="I21" s="5" t="str">
        <f t="shared" si="0"/>
        <v>20bps or 2ticks</v>
      </c>
      <c r="J21" s="9">
        <f t="shared" si="1"/>
        <v>30000000</v>
      </c>
      <c r="K21" s="5"/>
      <c r="L21" s="10" t="str">
        <f t="shared" si="2"/>
        <v/>
      </c>
      <c r="M21" s="5"/>
      <c r="N21" s="7">
        <f t="shared" si="3"/>
        <v>1</v>
      </c>
      <c r="O21" s="5"/>
      <c r="P21" s="7">
        <f t="shared" si="4"/>
        <v>0.7</v>
      </c>
      <c r="Q21" s="10" t="s">
        <v>175</v>
      </c>
    </row>
    <row r="22" spans="1:17" x14ac:dyDescent="0.25">
      <c r="A22" s="4"/>
      <c r="B22" s="5" t="s">
        <v>146</v>
      </c>
      <c r="C22" s="4" t="s">
        <v>8</v>
      </c>
      <c r="D22" s="5">
        <v>1369</v>
      </c>
      <c r="E22" s="4" t="s">
        <v>13</v>
      </c>
      <c r="F22" s="4" t="s">
        <v>152</v>
      </c>
      <c r="G22" s="6">
        <v>162220739.49152541</v>
      </c>
      <c r="H22" s="6"/>
      <c r="I22" s="5" t="str">
        <f t="shared" si="0"/>
        <v>20bps or 2ticks</v>
      </c>
      <c r="J22" s="9">
        <f t="shared" si="1"/>
        <v>30000000</v>
      </c>
      <c r="K22" s="5"/>
      <c r="L22" s="10" t="str">
        <f t="shared" si="2"/>
        <v/>
      </c>
      <c r="M22" s="5"/>
      <c r="N22" s="7">
        <f t="shared" si="3"/>
        <v>2</v>
      </c>
      <c r="O22" s="5"/>
      <c r="P22" s="7">
        <f t="shared" si="4"/>
        <v>0.3</v>
      </c>
      <c r="Q22" s="10" t="s">
        <v>175</v>
      </c>
    </row>
    <row r="23" spans="1:17" x14ac:dyDescent="0.25">
      <c r="A23" s="4"/>
      <c r="B23" s="5" t="s">
        <v>146</v>
      </c>
      <c r="C23" s="4" t="s">
        <v>8</v>
      </c>
      <c r="D23" s="5">
        <v>1397</v>
      </c>
      <c r="E23" s="4" t="s">
        <v>503</v>
      </c>
      <c r="F23" s="22" t="s">
        <v>612</v>
      </c>
      <c r="G23" s="6">
        <v>294747622.71186441</v>
      </c>
      <c r="H23" s="6"/>
      <c r="I23" s="5" t="str">
        <f t="shared" si="0"/>
        <v>20bps or 2ticks</v>
      </c>
      <c r="J23" s="9">
        <f t="shared" si="1"/>
        <v>30000000</v>
      </c>
      <c r="K23" s="5"/>
      <c r="L23" s="10" t="str">
        <f t="shared" si="2"/>
        <v/>
      </c>
      <c r="M23" s="5"/>
      <c r="N23" s="7">
        <f t="shared" si="3"/>
        <v>2</v>
      </c>
      <c r="O23" s="5"/>
      <c r="P23" s="7">
        <f t="shared" si="4"/>
        <v>0.3</v>
      </c>
      <c r="Q23" s="10" t="s">
        <v>175</v>
      </c>
    </row>
    <row r="24" spans="1:17" s="28" customFormat="1" x14ac:dyDescent="0.25">
      <c r="A24" s="22"/>
      <c r="B24" s="23" t="s">
        <v>146</v>
      </c>
      <c r="C24" s="22" t="s">
        <v>8</v>
      </c>
      <c r="D24" s="23">
        <v>2525</v>
      </c>
      <c r="E24" s="22" t="s">
        <v>241</v>
      </c>
      <c r="F24" s="22" t="s">
        <v>153</v>
      </c>
      <c r="G24" s="24">
        <v>156923345.76271185</v>
      </c>
      <c r="H24" s="24"/>
      <c r="I24" s="5" t="str">
        <f t="shared" si="0"/>
        <v>20bps or 2ticks</v>
      </c>
      <c r="J24" s="9">
        <f t="shared" si="1"/>
        <v>30000000</v>
      </c>
      <c r="K24" s="23"/>
      <c r="L24" s="10" t="str">
        <f t="shared" si="2"/>
        <v/>
      </c>
      <c r="M24" s="23"/>
      <c r="N24" s="7">
        <f t="shared" si="3"/>
        <v>2</v>
      </c>
      <c r="O24" s="23"/>
      <c r="P24" s="7">
        <f t="shared" si="4"/>
        <v>0.3</v>
      </c>
      <c r="Q24" s="10" t="s">
        <v>175</v>
      </c>
    </row>
    <row r="25" spans="1:17" s="28" customFormat="1" x14ac:dyDescent="0.25">
      <c r="A25" s="22"/>
      <c r="B25" s="23" t="s">
        <v>146</v>
      </c>
      <c r="C25" s="22" t="s">
        <v>8</v>
      </c>
      <c r="D25" s="23">
        <v>2624</v>
      </c>
      <c r="E25" s="22" t="s">
        <v>321</v>
      </c>
      <c r="F25" s="22" t="s">
        <v>322</v>
      </c>
      <c r="G25" s="24">
        <v>133170115.16949153</v>
      </c>
      <c r="H25" s="24"/>
      <c r="I25" s="5" t="str">
        <f t="shared" si="0"/>
        <v>20bps or 2ticks</v>
      </c>
      <c r="J25" s="9">
        <f t="shared" si="1"/>
        <v>30000000</v>
      </c>
      <c r="K25" s="23"/>
      <c r="L25" s="26" t="str">
        <f>IF(AND(B25&lt;&gt;"A",N25=1)=TRUE,"Yes","")</f>
        <v/>
      </c>
      <c r="M25" s="23"/>
      <c r="N25" s="7">
        <f t="shared" si="3"/>
        <v>2</v>
      </c>
      <c r="O25" s="23"/>
      <c r="P25" s="7">
        <f t="shared" si="4"/>
        <v>0.3</v>
      </c>
      <c r="Q25" s="10" t="s">
        <v>175</v>
      </c>
    </row>
    <row r="26" spans="1:17" ht="31.5" x14ac:dyDescent="0.25">
      <c r="A26" s="4"/>
      <c r="B26" s="5" t="s">
        <v>146</v>
      </c>
      <c r="C26" s="4" t="s">
        <v>14</v>
      </c>
      <c r="D26" s="5">
        <v>1591</v>
      </c>
      <c r="E26" s="4" t="s">
        <v>388</v>
      </c>
      <c r="F26" s="4" t="s">
        <v>150</v>
      </c>
      <c r="G26" s="6">
        <v>69631289.576271191</v>
      </c>
      <c r="H26" s="6"/>
      <c r="I26" s="5" t="str">
        <f t="shared" si="0"/>
        <v>20bps or 2ticks</v>
      </c>
      <c r="J26" s="9">
        <f t="shared" si="1"/>
        <v>30000000</v>
      </c>
      <c r="K26" s="5"/>
      <c r="L26" s="10" t="str">
        <f t="shared" si="2"/>
        <v/>
      </c>
      <c r="M26" s="5"/>
      <c r="N26" s="7">
        <f t="shared" si="3"/>
        <v>1</v>
      </c>
      <c r="O26" s="5"/>
      <c r="P26" s="7">
        <f t="shared" si="4"/>
        <v>0.7</v>
      </c>
      <c r="Q26" s="10" t="s">
        <v>175</v>
      </c>
    </row>
    <row r="27" spans="1:17" x14ac:dyDescent="0.25">
      <c r="A27" s="4"/>
      <c r="B27" s="5" t="s">
        <v>146</v>
      </c>
      <c r="C27" s="4" t="s">
        <v>14</v>
      </c>
      <c r="D27" s="5">
        <v>1592</v>
      </c>
      <c r="E27" s="4" t="s">
        <v>15</v>
      </c>
      <c r="F27" s="4" t="s">
        <v>151</v>
      </c>
      <c r="G27" s="6">
        <v>14069374.864406779</v>
      </c>
      <c r="H27" s="6"/>
      <c r="I27" s="5" t="str">
        <f t="shared" si="0"/>
        <v>20bps or 2ticks</v>
      </c>
      <c r="J27" s="9">
        <f t="shared" si="1"/>
        <v>30000000</v>
      </c>
      <c r="K27" s="5"/>
      <c r="L27" s="10" t="str">
        <f t="shared" si="2"/>
        <v/>
      </c>
      <c r="M27" s="5"/>
      <c r="N27" s="7">
        <f t="shared" si="3"/>
        <v>1</v>
      </c>
      <c r="O27" s="5"/>
      <c r="P27" s="7">
        <f t="shared" si="4"/>
        <v>0.7</v>
      </c>
      <c r="Q27" s="10" t="s">
        <v>175</v>
      </c>
    </row>
    <row r="28" spans="1:17" x14ac:dyDescent="0.25">
      <c r="A28" s="4"/>
      <c r="B28" s="5" t="s">
        <v>146</v>
      </c>
      <c r="C28" s="4" t="s">
        <v>14</v>
      </c>
      <c r="D28" s="5">
        <v>1593</v>
      </c>
      <c r="E28" s="4" t="s">
        <v>16</v>
      </c>
      <c r="F28" s="4" t="s">
        <v>582</v>
      </c>
      <c r="G28" s="6">
        <v>34611546.355932206</v>
      </c>
      <c r="H28" s="6"/>
      <c r="I28" s="5" t="str">
        <f t="shared" si="0"/>
        <v>20bps or 2ticks</v>
      </c>
      <c r="J28" s="9">
        <f t="shared" si="1"/>
        <v>30000000</v>
      </c>
      <c r="K28" s="5"/>
      <c r="L28" s="10" t="str">
        <f t="shared" si="2"/>
        <v/>
      </c>
      <c r="M28" s="5"/>
      <c r="N28" s="7">
        <f t="shared" si="3"/>
        <v>1</v>
      </c>
      <c r="O28" s="5"/>
      <c r="P28" s="7">
        <f t="shared" si="4"/>
        <v>0.7</v>
      </c>
      <c r="Q28" s="10" t="s">
        <v>175</v>
      </c>
    </row>
    <row r="29" spans="1:17" x14ac:dyDescent="0.25">
      <c r="A29" s="4"/>
      <c r="B29" s="5" t="s">
        <v>146</v>
      </c>
      <c r="C29" s="4" t="s">
        <v>14</v>
      </c>
      <c r="D29" s="5">
        <v>1599</v>
      </c>
      <c r="E29" s="4" t="s">
        <v>516</v>
      </c>
      <c r="F29" s="4" t="s">
        <v>290</v>
      </c>
      <c r="G29" s="6">
        <v>29097375.762711864</v>
      </c>
      <c r="H29" s="6"/>
      <c r="I29" s="5" t="str">
        <f t="shared" si="0"/>
        <v>20bps or 2ticks</v>
      </c>
      <c r="J29" s="9">
        <f t="shared" si="1"/>
        <v>30000000</v>
      </c>
      <c r="K29" s="5"/>
      <c r="L29" s="10" t="str">
        <f t="shared" si="2"/>
        <v/>
      </c>
      <c r="M29" s="5"/>
      <c r="N29" s="7">
        <f t="shared" si="3"/>
        <v>1</v>
      </c>
      <c r="O29" s="5"/>
      <c r="P29" s="7">
        <f t="shared" si="4"/>
        <v>0.7</v>
      </c>
      <c r="Q29" s="10" t="s">
        <v>175</v>
      </c>
    </row>
    <row r="30" spans="1:17" x14ac:dyDescent="0.25">
      <c r="A30" s="4"/>
      <c r="B30" s="5" t="s">
        <v>146</v>
      </c>
      <c r="C30" s="4" t="s">
        <v>14</v>
      </c>
      <c r="D30" s="5">
        <v>1364</v>
      </c>
      <c r="E30" s="4" t="s">
        <v>17</v>
      </c>
      <c r="F30" s="4" t="s">
        <v>185</v>
      </c>
      <c r="G30" s="6">
        <v>29030823.813559324</v>
      </c>
      <c r="H30" s="6"/>
      <c r="I30" s="5" t="str">
        <f t="shared" si="0"/>
        <v>20bps or 2ticks</v>
      </c>
      <c r="J30" s="9">
        <f t="shared" si="1"/>
        <v>30000000</v>
      </c>
      <c r="K30" s="5"/>
      <c r="L30" s="10" t="str">
        <f t="shared" si="2"/>
        <v/>
      </c>
      <c r="M30" s="5"/>
      <c r="N30" s="7">
        <f t="shared" si="3"/>
        <v>1</v>
      </c>
      <c r="O30" s="5"/>
      <c r="P30" s="7">
        <f t="shared" si="4"/>
        <v>0.7</v>
      </c>
      <c r="Q30" s="10" t="s">
        <v>175</v>
      </c>
    </row>
    <row r="31" spans="1:17" x14ac:dyDescent="0.25">
      <c r="A31" s="4"/>
      <c r="B31" s="5" t="s">
        <v>146</v>
      </c>
      <c r="C31" s="4" t="s">
        <v>14</v>
      </c>
      <c r="D31" s="5">
        <v>1474</v>
      </c>
      <c r="E31" s="4" t="s">
        <v>18</v>
      </c>
      <c r="F31" s="4" t="s">
        <v>152</v>
      </c>
      <c r="G31" s="6">
        <v>10405104.06779661</v>
      </c>
      <c r="H31" s="6"/>
      <c r="I31" s="5" t="str">
        <f t="shared" si="0"/>
        <v>20bps or 2ticks</v>
      </c>
      <c r="J31" s="9">
        <f t="shared" si="1"/>
        <v>30000000</v>
      </c>
      <c r="K31" s="5"/>
      <c r="L31" s="10" t="str">
        <f t="shared" si="2"/>
        <v/>
      </c>
      <c r="M31" s="5"/>
      <c r="N31" s="7">
        <f t="shared" si="3"/>
        <v>1</v>
      </c>
      <c r="O31" s="5"/>
      <c r="P31" s="7">
        <f t="shared" si="4"/>
        <v>0.7</v>
      </c>
      <c r="Q31" s="10" t="s">
        <v>175</v>
      </c>
    </row>
    <row r="32" spans="1:17" s="28" customFormat="1" x14ac:dyDescent="0.25">
      <c r="A32" s="22"/>
      <c r="B32" s="23" t="s">
        <v>146</v>
      </c>
      <c r="C32" s="22" t="s">
        <v>14</v>
      </c>
      <c r="D32" s="23">
        <v>2526</v>
      </c>
      <c r="E32" s="22" t="s">
        <v>242</v>
      </c>
      <c r="F32" s="22" t="s">
        <v>153</v>
      </c>
      <c r="G32" s="24">
        <v>8481330.8474576268</v>
      </c>
      <c r="H32" s="24"/>
      <c r="I32" s="5" t="str">
        <f t="shared" si="0"/>
        <v>20bps or 2ticks</v>
      </c>
      <c r="J32" s="9">
        <f t="shared" si="1"/>
        <v>30000000</v>
      </c>
      <c r="K32" s="23"/>
      <c r="L32" s="10" t="str">
        <f t="shared" si="2"/>
        <v/>
      </c>
      <c r="M32" s="23"/>
      <c r="N32" s="7">
        <f t="shared" si="3"/>
        <v>1</v>
      </c>
      <c r="O32" s="23"/>
      <c r="P32" s="7">
        <f t="shared" si="4"/>
        <v>0.7</v>
      </c>
      <c r="Q32" s="10" t="s">
        <v>175</v>
      </c>
    </row>
    <row r="33" spans="1:17" x14ac:dyDescent="0.25">
      <c r="A33" s="4" t="s">
        <v>161</v>
      </c>
      <c r="B33" s="5" t="s">
        <v>147</v>
      </c>
      <c r="C33" s="4" t="s">
        <v>26</v>
      </c>
      <c r="D33" s="5">
        <v>1617</v>
      </c>
      <c r="E33" s="4" t="s">
        <v>27</v>
      </c>
      <c r="F33" s="4" t="s">
        <v>150</v>
      </c>
      <c r="G33" s="6">
        <v>5919248.1355932206</v>
      </c>
      <c r="H33" s="6"/>
      <c r="I33" s="5" t="str">
        <f t="shared" si="0"/>
        <v>50bps or 3ticks</v>
      </c>
      <c r="J33" s="9">
        <f t="shared" si="1"/>
        <v>10000000</v>
      </c>
      <c r="K33" s="5"/>
      <c r="L33" s="10" t="str">
        <f t="shared" si="2"/>
        <v>Yes</v>
      </c>
      <c r="M33" s="5"/>
      <c r="N33" s="7">
        <f t="shared" si="3"/>
        <v>1</v>
      </c>
      <c r="O33" s="5"/>
      <c r="P33" s="7">
        <f t="shared" si="4"/>
        <v>0.7</v>
      </c>
      <c r="Q33" s="10" t="s">
        <v>175</v>
      </c>
    </row>
    <row r="34" spans="1:17" ht="31.5" x14ac:dyDescent="0.25">
      <c r="A34" s="4"/>
      <c r="B34" s="5" t="s">
        <v>147</v>
      </c>
      <c r="C34" s="4" t="s">
        <v>28</v>
      </c>
      <c r="D34" s="5">
        <v>1618</v>
      </c>
      <c r="E34" s="4" t="s">
        <v>29</v>
      </c>
      <c r="F34" s="4" t="s">
        <v>150</v>
      </c>
      <c r="G34" s="6">
        <v>6546746.7796610165</v>
      </c>
      <c r="H34" s="6"/>
      <c r="I34" s="5" t="str">
        <f t="shared" si="0"/>
        <v>50bps or 3ticks</v>
      </c>
      <c r="J34" s="9">
        <f t="shared" si="1"/>
        <v>10000000</v>
      </c>
      <c r="K34" s="5"/>
      <c r="L34" s="10" t="str">
        <f t="shared" si="2"/>
        <v>Yes</v>
      </c>
      <c r="M34" s="5"/>
      <c r="N34" s="7">
        <f t="shared" si="3"/>
        <v>1</v>
      </c>
      <c r="O34" s="5"/>
      <c r="P34" s="7">
        <f t="shared" si="4"/>
        <v>0.7</v>
      </c>
      <c r="Q34" s="10" t="s">
        <v>175</v>
      </c>
    </row>
    <row r="35" spans="1:17" ht="31.5" x14ac:dyDescent="0.25">
      <c r="A35" s="4"/>
      <c r="B35" s="5" t="s">
        <v>147</v>
      </c>
      <c r="C35" s="4" t="s">
        <v>30</v>
      </c>
      <c r="D35" s="5">
        <v>1619</v>
      </c>
      <c r="E35" s="4" t="s">
        <v>31</v>
      </c>
      <c r="F35" s="4" t="s">
        <v>150</v>
      </c>
      <c r="G35" s="6">
        <v>8106926.8644067794</v>
      </c>
      <c r="H35" s="6"/>
      <c r="I35" s="5" t="str">
        <f t="shared" si="0"/>
        <v>50bps or 3ticks</v>
      </c>
      <c r="J35" s="9">
        <f t="shared" si="1"/>
        <v>10000000</v>
      </c>
      <c r="K35" s="5"/>
      <c r="L35" s="10" t="str">
        <f t="shared" si="2"/>
        <v>Yes</v>
      </c>
      <c r="M35" s="5"/>
      <c r="N35" s="7">
        <f t="shared" si="3"/>
        <v>1</v>
      </c>
      <c r="O35" s="5"/>
      <c r="P35" s="7">
        <f t="shared" si="4"/>
        <v>0.7</v>
      </c>
      <c r="Q35" s="10" t="s">
        <v>175</v>
      </c>
    </row>
    <row r="36" spans="1:17" ht="31.5" x14ac:dyDescent="0.25">
      <c r="A36" s="4"/>
      <c r="B36" s="5" t="s">
        <v>147</v>
      </c>
      <c r="C36" s="4" t="s">
        <v>32</v>
      </c>
      <c r="D36" s="5">
        <v>1620</v>
      </c>
      <c r="E36" s="4" t="s">
        <v>33</v>
      </c>
      <c r="F36" s="4" t="s">
        <v>150</v>
      </c>
      <c r="G36" s="6">
        <v>3778513.0508474577</v>
      </c>
      <c r="H36" s="6"/>
      <c r="I36" s="5" t="str">
        <f t="shared" si="0"/>
        <v>50bps or 3ticks</v>
      </c>
      <c r="J36" s="9">
        <f t="shared" si="1"/>
        <v>10000000</v>
      </c>
      <c r="K36" s="5"/>
      <c r="L36" s="10" t="str">
        <f t="shared" ref="L36:L49" si="6">IF(AND(B36&lt;&gt;"A",N36=1)=TRUE,"Yes","")</f>
        <v>Yes</v>
      </c>
      <c r="M36" s="5"/>
      <c r="N36" s="7">
        <f t="shared" si="3"/>
        <v>1</v>
      </c>
      <c r="O36" s="5"/>
      <c r="P36" s="7">
        <f t="shared" si="4"/>
        <v>0.7</v>
      </c>
      <c r="Q36" s="10" t="s">
        <v>175</v>
      </c>
    </row>
    <row r="37" spans="1:17" x14ac:dyDescent="0.25">
      <c r="A37" s="4"/>
      <c r="B37" s="5" t="s">
        <v>147</v>
      </c>
      <c r="C37" s="4" t="s">
        <v>34</v>
      </c>
      <c r="D37" s="5">
        <v>1621</v>
      </c>
      <c r="E37" s="4" t="s">
        <v>35</v>
      </c>
      <c r="F37" s="4" t="s">
        <v>150</v>
      </c>
      <c r="G37" s="6">
        <v>11173178.559322033</v>
      </c>
      <c r="H37" s="6"/>
      <c r="I37" s="5" t="str">
        <f t="shared" si="0"/>
        <v>50bps or 3ticks</v>
      </c>
      <c r="J37" s="9">
        <f t="shared" si="1"/>
        <v>10000000</v>
      </c>
      <c r="K37" s="5"/>
      <c r="L37" s="10" t="str">
        <f t="shared" si="6"/>
        <v>Yes</v>
      </c>
      <c r="M37" s="5"/>
      <c r="N37" s="7">
        <f t="shared" si="3"/>
        <v>1</v>
      </c>
      <c r="O37" s="5"/>
      <c r="P37" s="7">
        <f t="shared" si="4"/>
        <v>0.7</v>
      </c>
      <c r="Q37" s="10" t="s">
        <v>175</v>
      </c>
    </row>
    <row r="38" spans="1:17" ht="31.5" x14ac:dyDescent="0.25">
      <c r="A38" s="4"/>
      <c r="B38" s="5" t="s">
        <v>147</v>
      </c>
      <c r="C38" s="4" t="s">
        <v>36</v>
      </c>
      <c r="D38" s="5">
        <v>1622</v>
      </c>
      <c r="E38" s="4" t="s">
        <v>37</v>
      </c>
      <c r="F38" s="4" t="s">
        <v>150</v>
      </c>
      <c r="G38" s="6">
        <v>22810278.220338982</v>
      </c>
      <c r="H38" s="6"/>
      <c r="I38" s="5" t="str">
        <f t="shared" si="0"/>
        <v>50bps or 3ticks</v>
      </c>
      <c r="J38" s="9">
        <f t="shared" si="1"/>
        <v>10000000</v>
      </c>
      <c r="K38" s="5"/>
      <c r="L38" s="10" t="str">
        <f t="shared" si="6"/>
        <v>Yes</v>
      </c>
      <c r="M38" s="5"/>
      <c r="N38" s="7">
        <f t="shared" si="3"/>
        <v>1</v>
      </c>
      <c r="O38" s="5"/>
      <c r="P38" s="7">
        <f t="shared" si="4"/>
        <v>0.7</v>
      </c>
      <c r="Q38" s="10" t="s">
        <v>175</v>
      </c>
    </row>
    <row r="39" spans="1:17" ht="31.5" x14ac:dyDescent="0.25">
      <c r="A39" s="4"/>
      <c r="B39" s="5" t="s">
        <v>147</v>
      </c>
      <c r="C39" s="4" t="s">
        <v>38</v>
      </c>
      <c r="D39" s="5">
        <v>1623</v>
      </c>
      <c r="E39" s="4" t="s">
        <v>39</v>
      </c>
      <c r="F39" s="4" t="s">
        <v>150</v>
      </c>
      <c r="G39" s="6">
        <v>8291962.5423728814</v>
      </c>
      <c r="H39" s="6"/>
      <c r="I39" s="5" t="str">
        <f t="shared" si="0"/>
        <v>50bps or 3ticks</v>
      </c>
      <c r="J39" s="9">
        <f t="shared" si="1"/>
        <v>10000000</v>
      </c>
      <c r="K39" s="5"/>
      <c r="L39" s="10" t="str">
        <f t="shared" si="6"/>
        <v>Yes</v>
      </c>
      <c r="M39" s="5"/>
      <c r="N39" s="7">
        <f t="shared" si="3"/>
        <v>1</v>
      </c>
      <c r="O39" s="5"/>
      <c r="P39" s="7">
        <f t="shared" si="4"/>
        <v>0.7</v>
      </c>
      <c r="Q39" s="10" t="s">
        <v>175</v>
      </c>
    </row>
    <row r="40" spans="1:17" x14ac:dyDescent="0.25">
      <c r="A40" s="4"/>
      <c r="B40" s="5" t="s">
        <v>147</v>
      </c>
      <c r="C40" s="4" t="s">
        <v>40</v>
      </c>
      <c r="D40" s="5">
        <v>1624</v>
      </c>
      <c r="E40" s="4" t="s">
        <v>41</v>
      </c>
      <c r="F40" s="4" t="s">
        <v>150</v>
      </c>
      <c r="G40" s="6">
        <v>4520446.2711864403</v>
      </c>
      <c r="H40" s="6"/>
      <c r="I40" s="5" t="str">
        <f t="shared" si="0"/>
        <v>50bps or 3ticks</v>
      </c>
      <c r="J40" s="9">
        <f t="shared" si="1"/>
        <v>10000000</v>
      </c>
      <c r="K40" s="5"/>
      <c r="L40" s="10" t="str">
        <f t="shared" si="6"/>
        <v>Yes</v>
      </c>
      <c r="M40" s="5"/>
      <c r="N40" s="7">
        <f t="shared" si="3"/>
        <v>1</v>
      </c>
      <c r="O40" s="5"/>
      <c r="P40" s="7">
        <f t="shared" si="4"/>
        <v>0.7</v>
      </c>
      <c r="Q40" s="10" t="s">
        <v>175</v>
      </c>
    </row>
    <row r="41" spans="1:17" ht="31.5" x14ac:dyDescent="0.25">
      <c r="A41" s="4"/>
      <c r="B41" s="5" t="s">
        <v>147</v>
      </c>
      <c r="C41" s="4" t="s">
        <v>42</v>
      </c>
      <c r="D41" s="5">
        <v>1625</v>
      </c>
      <c r="E41" s="4" t="s">
        <v>43</v>
      </c>
      <c r="F41" s="4" t="s">
        <v>150</v>
      </c>
      <c r="G41" s="6">
        <v>33316610.508474577</v>
      </c>
      <c r="H41" s="6"/>
      <c r="I41" s="5" t="str">
        <f t="shared" si="0"/>
        <v>50bps or 3ticks</v>
      </c>
      <c r="J41" s="9">
        <f t="shared" si="1"/>
        <v>10000000</v>
      </c>
      <c r="K41" s="5"/>
      <c r="L41" s="10" t="str">
        <f t="shared" si="6"/>
        <v>Yes</v>
      </c>
      <c r="M41" s="5"/>
      <c r="N41" s="7">
        <f t="shared" si="3"/>
        <v>1</v>
      </c>
      <c r="O41" s="5"/>
      <c r="P41" s="7">
        <f t="shared" si="4"/>
        <v>0.7</v>
      </c>
      <c r="Q41" s="10" t="s">
        <v>175</v>
      </c>
    </row>
    <row r="42" spans="1:17" ht="31.5" x14ac:dyDescent="0.25">
      <c r="A42" s="4"/>
      <c r="B42" s="5" t="s">
        <v>147</v>
      </c>
      <c r="C42" s="4" t="s">
        <v>44</v>
      </c>
      <c r="D42" s="5">
        <v>1626</v>
      </c>
      <c r="E42" s="4" t="s">
        <v>45</v>
      </c>
      <c r="F42" s="4" t="s">
        <v>150</v>
      </c>
      <c r="G42" s="6">
        <v>4326861.3559322031</v>
      </c>
      <c r="H42" s="6"/>
      <c r="I42" s="5" t="str">
        <f t="shared" si="0"/>
        <v>50bps or 3ticks</v>
      </c>
      <c r="J42" s="9">
        <f t="shared" si="1"/>
        <v>10000000</v>
      </c>
      <c r="K42" s="5"/>
      <c r="L42" s="10" t="str">
        <f t="shared" si="6"/>
        <v>Yes</v>
      </c>
      <c r="M42" s="5"/>
      <c r="N42" s="7">
        <f t="shared" si="3"/>
        <v>1</v>
      </c>
      <c r="O42" s="5"/>
      <c r="P42" s="7">
        <f t="shared" si="4"/>
        <v>0.7</v>
      </c>
      <c r="Q42" s="10" t="s">
        <v>175</v>
      </c>
    </row>
    <row r="43" spans="1:17" ht="31.5" x14ac:dyDescent="0.25">
      <c r="A43" s="4"/>
      <c r="B43" s="5" t="s">
        <v>147</v>
      </c>
      <c r="C43" s="4" t="s">
        <v>46</v>
      </c>
      <c r="D43" s="5">
        <v>1627</v>
      </c>
      <c r="E43" s="4" t="s">
        <v>47</v>
      </c>
      <c r="F43" s="4" t="s">
        <v>150</v>
      </c>
      <c r="G43" s="6">
        <v>16472855.271186441</v>
      </c>
      <c r="H43" s="6"/>
      <c r="I43" s="5" t="str">
        <f t="shared" si="0"/>
        <v>50bps or 3ticks</v>
      </c>
      <c r="J43" s="9">
        <f t="shared" si="1"/>
        <v>10000000</v>
      </c>
      <c r="K43" s="5"/>
      <c r="L43" s="10" t="str">
        <f t="shared" si="6"/>
        <v>Yes</v>
      </c>
      <c r="M43" s="5"/>
      <c r="N43" s="7">
        <f t="shared" si="3"/>
        <v>1</v>
      </c>
      <c r="O43" s="5"/>
      <c r="P43" s="7">
        <f t="shared" si="4"/>
        <v>0.7</v>
      </c>
      <c r="Q43" s="10" t="s">
        <v>175</v>
      </c>
    </row>
    <row r="44" spans="1:17" ht="31.5" x14ac:dyDescent="0.25">
      <c r="A44" s="4"/>
      <c r="B44" s="5" t="s">
        <v>147</v>
      </c>
      <c r="C44" s="4" t="s">
        <v>48</v>
      </c>
      <c r="D44" s="5">
        <v>1628</v>
      </c>
      <c r="E44" s="4" t="s">
        <v>49</v>
      </c>
      <c r="F44" s="4" t="s">
        <v>150</v>
      </c>
      <c r="G44" s="6">
        <v>10652376.864406779</v>
      </c>
      <c r="H44" s="6"/>
      <c r="I44" s="5" t="str">
        <f t="shared" si="0"/>
        <v>50bps or 3ticks</v>
      </c>
      <c r="J44" s="9">
        <f t="shared" si="1"/>
        <v>10000000</v>
      </c>
      <c r="K44" s="5"/>
      <c r="L44" s="10" t="str">
        <f t="shared" si="6"/>
        <v>Yes</v>
      </c>
      <c r="M44" s="5"/>
      <c r="N44" s="7">
        <f t="shared" si="3"/>
        <v>1</v>
      </c>
      <c r="O44" s="5"/>
      <c r="P44" s="7">
        <f t="shared" si="4"/>
        <v>0.7</v>
      </c>
      <c r="Q44" s="10" t="s">
        <v>175</v>
      </c>
    </row>
    <row r="45" spans="1:17" ht="31.5" x14ac:dyDescent="0.25">
      <c r="A45" s="4"/>
      <c r="B45" s="5" t="s">
        <v>147</v>
      </c>
      <c r="C45" s="4" t="s">
        <v>50</v>
      </c>
      <c r="D45" s="5">
        <v>1629</v>
      </c>
      <c r="E45" s="4" t="s">
        <v>51</v>
      </c>
      <c r="F45" s="4" t="s">
        <v>150</v>
      </c>
      <c r="G45" s="6">
        <v>71432387.627118647</v>
      </c>
      <c r="H45" s="6"/>
      <c r="I45" s="5" t="str">
        <f t="shared" si="0"/>
        <v>50bps or 3ticks</v>
      </c>
      <c r="J45" s="9">
        <f t="shared" si="1"/>
        <v>10000000</v>
      </c>
      <c r="K45" s="5"/>
      <c r="L45" s="10" t="str">
        <f t="shared" si="6"/>
        <v>Yes</v>
      </c>
      <c r="M45" s="5"/>
      <c r="N45" s="7">
        <f t="shared" si="3"/>
        <v>1</v>
      </c>
      <c r="O45" s="5"/>
      <c r="P45" s="7">
        <f t="shared" si="4"/>
        <v>0.7</v>
      </c>
      <c r="Q45" s="10" t="s">
        <v>175</v>
      </c>
    </row>
    <row r="46" spans="1:17" x14ac:dyDescent="0.25">
      <c r="A46" s="4"/>
      <c r="B46" s="5" t="s">
        <v>147</v>
      </c>
      <c r="C46" s="4" t="s">
        <v>52</v>
      </c>
      <c r="D46" s="5">
        <v>1630</v>
      </c>
      <c r="E46" s="4" t="s">
        <v>53</v>
      </c>
      <c r="F46" s="4" t="s">
        <v>150</v>
      </c>
      <c r="G46" s="6">
        <v>4271843.7288135597</v>
      </c>
      <c r="H46" s="6"/>
      <c r="I46" s="5" t="str">
        <f t="shared" si="0"/>
        <v>50bps or 3ticks</v>
      </c>
      <c r="J46" s="9">
        <f t="shared" si="1"/>
        <v>10000000</v>
      </c>
      <c r="K46" s="5"/>
      <c r="L46" s="10" t="str">
        <f t="shared" si="6"/>
        <v>Yes</v>
      </c>
      <c r="M46" s="5"/>
      <c r="N46" s="7">
        <f t="shared" si="3"/>
        <v>1</v>
      </c>
      <c r="O46" s="5"/>
      <c r="P46" s="7">
        <f t="shared" si="4"/>
        <v>0.7</v>
      </c>
      <c r="Q46" s="10" t="s">
        <v>175</v>
      </c>
    </row>
    <row r="47" spans="1:17" x14ac:dyDescent="0.25">
      <c r="A47" s="4"/>
      <c r="B47" s="5" t="s">
        <v>147</v>
      </c>
      <c r="C47" s="4" t="s">
        <v>54</v>
      </c>
      <c r="D47" s="5">
        <v>1631</v>
      </c>
      <c r="E47" s="4" t="s">
        <v>55</v>
      </c>
      <c r="F47" s="4" t="s">
        <v>150</v>
      </c>
      <c r="G47" s="6">
        <v>50668393.644067794</v>
      </c>
      <c r="H47" s="6"/>
      <c r="I47" s="5" t="str">
        <f t="shared" si="0"/>
        <v>50bps or 3ticks</v>
      </c>
      <c r="J47" s="9">
        <f t="shared" si="1"/>
        <v>10000000</v>
      </c>
      <c r="K47" s="5"/>
      <c r="L47" s="10" t="str">
        <f t="shared" si="6"/>
        <v>Yes</v>
      </c>
      <c r="M47" s="5"/>
      <c r="N47" s="7">
        <f t="shared" si="3"/>
        <v>1</v>
      </c>
      <c r="O47" s="5"/>
      <c r="P47" s="7">
        <f t="shared" si="4"/>
        <v>0.7</v>
      </c>
      <c r="Q47" s="10" t="s">
        <v>175</v>
      </c>
    </row>
    <row r="48" spans="1:17" ht="31.5" x14ac:dyDescent="0.25">
      <c r="A48" s="4"/>
      <c r="B48" s="5" t="s">
        <v>147</v>
      </c>
      <c r="C48" s="4" t="s">
        <v>56</v>
      </c>
      <c r="D48" s="5">
        <v>1632</v>
      </c>
      <c r="E48" s="4" t="s">
        <v>57</v>
      </c>
      <c r="F48" s="4" t="s">
        <v>150</v>
      </c>
      <c r="G48" s="6">
        <v>14379559.915254237</v>
      </c>
      <c r="H48" s="6"/>
      <c r="I48" s="5" t="str">
        <f t="shared" si="0"/>
        <v>50bps or 3ticks</v>
      </c>
      <c r="J48" s="9">
        <f t="shared" si="1"/>
        <v>10000000</v>
      </c>
      <c r="K48" s="5"/>
      <c r="L48" s="10" t="str">
        <f t="shared" si="6"/>
        <v>Yes</v>
      </c>
      <c r="M48" s="5"/>
      <c r="N48" s="7">
        <f t="shared" si="3"/>
        <v>1</v>
      </c>
      <c r="O48" s="5"/>
      <c r="P48" s="7">
        <f t="shared" si="4"/>
        <v>0.7</v>
      </c>
      <c r="Q48" s="10" t="s">
        <v>175</v>
      </c>
    </row>
    <row r="49" spans="1:17" x14ac:dyDescent="0.25">
      <c r="A49" s="4"/>
      <c r="B49" s="5" t="s">
        <v>147</v>
      </c>
      <c r="C49" s="4" t="s">
        <v>58</v>
      </c>
      <c r="D49" s="5">
        <v>1633</v>
      </c>
      <c r="E49" s="4" t="s">
        <v>59</v>
      </c>
      <c r="F49" s="4" t="s">
        <v>150</v>
      </c>
      <c r="G49" s="6">
        <v>11829642.881355932</v>
      </c>
      <c r="H49" s="6"/>
      <c r="I49" s="5" t="str">
        <f t="shared" si="0"/>
        <v>50bps or 3ticks</v>
      </c>
      <c r="J49" s="9">
        <f t="shared" si="1"/>
        <v>10000000</v>
      </c>
      <c r="K49" s="5"/>
      <c r="L49" s="10" t="str">
        <f t="shared" si="6"/>
        <v>Yes</v>
      </c>
      <c r="M49" s="5"/>
      <c r="N49" s="7">
        <f t="shared" si="3"/>
        <v>1</v>
      </c>
      <c r="O49" s="5"/>
      <c r="P49" s="7">
        <f t="shared" si="4"/>
        <v>0.7</v>
      </c>
      <c r="Q49" s="10" t="s">
        <v>175</v>
      </c>
    </row>
    <row r="50" spans="1:17" x14ac:dyDescent="0.25">
      <c r="A50" s="4"/>
      <c r="B50" s="5" t="s">
        <v>147</v>
      </c>
      <c r="C50" s="4" t="s">
        <v>60</v>
      </c>
      <c r="D50" s="5">
        <v>1615</v>
      </c>
      <c r="E50" s="4" t="s">
        <v>312</v>
      </c>
      <c r="F50" s="4" t="s">
        <v>150</v>
      </c>
      <c r="G50" s="6">
        <v>1147179156.6101694</v>
      </c>
      <c r="H50" s="6"/>
      <c r="I50" s="5" t="str">
        <f t="shared" si="0"/>
        <v>50bps or 3ticks</v>
      </c>
      <c r="J50" s="9">
        <f t="shared" si="1"/>
        <v>10000000</v>
      </c>
      <c r="K50" s="5"/>
      <c r="L50" s="10" t="str">
        <f t="shared" ref="L50:L86" si="7">IF(AND(B50&lt;&gt;"A",N50=1)=TRUE,"Yes","")</f>
        <v/>
      </c>
      <c r="M50" s="5"/>
      <c r="N50" s="7">
        <f t="shared" si="3"/>
        <v>4</v>
      </c>
      <c r="O50" s="5"/>
      <c r="P50" s="7">
        <f t="shared" si="4"/>
        <v>0.1</v>
      </c>
      <c r="Q50" s="10" t="s">
        <v>175</v>
      </c>
    </row>
    <row r="51" spans="1:17" x14ac:dyDescent="0.25">
      <c r="A51" s="4" t="s">
        <v>162</v>
      </c>
      <c r="B51" s="5" t="s">
        <v>147</v>
      </c>
      <c r="C51" s="4" t="s">
        <v>19</v>
      </c>
      <c r="D51" s="5">
        <v>1319</v>
      </c>
      <c r="E51" s="4" t="s">
        <v>309</v>
      </c>
      <c r="F51" s="4" t="s">
        <v>150</v>
      </c>
      <c r="G51" s="6">
        <v>2317494.9152542371</v>
      </c>
      <c r="H51" s="6"/>
      <c r="I51" s="5" t="str">
        <f t="shared" si="0"/>
        <v>50bps or 3ticks</v>
      </c>
      <c r="J51" s="9">
        <f t="shared" si="1"/>
        <v>10000000</v>
      </c>
      <c r="K51" s="5"/>
      <c r="L51" s="10" t="str">
        <f t="shared" si="7"/>
        <v>Yes</v>
      </c>
      <c r="M51" s="5"/>
      <c r="N51" s="7">
        <f t="shared" si="3"/>
        <v>1</v>
      </c>
      <c r="O51" s="5"/>
      <c r="P51" s="7">
        <f t="shared" si="4"/>
        <v>0.7</v>
      </c>
      <c r="Q51" s="10" t="s">
        <v>175</v>
      </c>
    </row>
    <row r="52" spans="1:17" x14ac:dyDescent="0.25">
      <c r="A52" s="4"/>
      <c r="B52" s="5" t="s">
        <v>147</v>
      </c>
      <c r="C52" s="4" t="s">
        <v>20</v>
      </c>
      <c r="D52" s="5">
        <v>1563</v>
      </c>
      <c r="E52" s="4" t="s">
        <v>448</v>
      </c>
      <c r="F52" s="4" t="s">
        <v>255</v>
      </c>
      <c r="G52" s="6">
        <v>272484276.03389829</v>
      </c>
      <c r="H52" s="6"/>
      <c r="I52" s="5" t="str">
        <f t="shared" si="0"/>
        <v>50bps or 3ticks</v>
      </c>
      <c r="J52" s="9">
        <f t="shared" si="1"/>
        <v>10000000</v>
      </c>
      <c r="K52" s="5"/>
      <c r="L52" s="10" t="str">
        <f t="shared" si="7"/>
        <v/>
      </c>
      <c r="M52" s="5"/>
      <c r="N52" s="7">
        <f t="shared" si="3"/>
        <v>2</v>
      </c>
      <c r="O52" s="5"/>
      <c r="P52" s="7">
        <f t="shared" si="4"/>
        <v>0.3</v>
      </c>
      <c r="Q52" s="10" t="s">
        <v>175</v>
      </c>
    </row>
    <row r="53" spans="1:17" s="16" customFormat="1" x14ac:dyDescent="0.25">
      <c r="A53" s="13"/>
      <c r="B53" s="11" t="s">
        <v>199</v>
      </c>
      <c r="C53" s="13" t="s">
        <v>200</v>
      </c>
      <c r="D53" s="11">
        <v>2516</v>
      </c>
      <c r="E53" s="13" t="s">
        <v>596</v>
      </c>
      <c r="F53" s="4" t="s">
        <v>255</v>
      </c>
      <c r="G53" s="14">
        <v>1122525506.4067798</v>
      </c>
      <c r="H53" s="14"/>
      <c r="I53" s="5" t="str">
        <f t="shared" si="0"/>
        <v>50bps or 3ticks</v>
      </c>
      <c r="J53" s="9">
        <f t="shared" si="1"/>
        <v>10000000</v>
      </c>
      <c r="K53" s="11"/>
      <c r="L53" s="15" t="str">
        <f t="shared" ref="L53" si="8">IF(AND(B53&lt;&gt;"A",N53=1)=TRUE,"Yes","")</f>
        <v/>
      </c>
      <c r="M53" s="11"/>
      <c r="N53" s="7">
        <f t="shared" si="3"/>
        <v>4</v>
      </c>
      <c r="O53" s="11"/>
      <c r="P53" s="7">
        <f t="shared" si="4"/>
        <v>0.1</v>
      </c>
      <c r="Q53" s="10" t="s">
        <v>175</v>
      </c>
    </row>
    <row r="54" spans="1:17" x14ac:dyDescent="0.25">
      <c r="A54" s="4"/>
      <c r="B54" s="5" t="s">
        <v>147</v>
      </c>
      <c r="C54" s="4" t="s">
        <v>21</v>
      </c>
      <c r="D54" s="5">
        <v>1551</v>
      </c>
      <c r="E54" s="4" t="s">
        <v>447</v>
      </c>
      <c r="F54" s="4" t="s">
        <v>255</v>
      </c>
      <c r="G54" s="6">
        <v>2400236.440677966</v>
      </c>
      <c r="H54" s="6"/>
      <c r="I54" s="5" t="str">
        <f t="shared" si="0"/>
        <v>50bps or 3ticks</v>
      </c>
      <c r="J54" s="9">
        <f t="shared" si="1"/>
        <v>10000000</v>
      </c>
      <c r="K54" s="5"/>
      <c r="L54" s="10" t="str">
        <f t="shared" si="7"/>
        <v>Yes</v>
      </c>
      <c r="M54" s="5"/>
      <c r="N54" s="7">
        <f t="shared" si="3"/>
        <v>1</v>
      </c>
      <c r="O54" s="5"/>
      <c r="P54" s="7">
        <f t="shared" si="4"/>
        <v>0.7</v>
      </c>
      <c r="Q54" s="10" t="s">
        <v>175</v>
      </c>
    </row>
    <row r="55" spans="1:17" ht="31.5" x14ac:dyDescent="0.25">
      <c r="A55" s="4"/>
      <c r="B55" s="5" t="s">
        <v>147</v>
      </c>
      <c r="C55" s="4" t="s">
        <v>22</v>
      </c>
      <c r="D55" s="5">
        <v>1311</v>
      </c>
      <c r="E55" s="4" t="s">
        <v>308</v>
      </c>
      <c r="F55" s="4" t="s">
        <v>150</v>
      </c>
      <c r="G55" s="6">
        <v>24606073.644067798</v>
      </c>
      <c r="H55" s="6"/>
      <c r="I55" s="5" t="str">
        <f t="shared" si="0"/>
        <v>50bps or 3ticks</v>
      </c>
      <c r="J55" s="9">
        <f t="shared" si="1"/>
        <v>10000000</v>
      </c>
      <c r="K55" s="5"/>
      <c r="L55" s="10" t="str">
        <f t="shared" si="7"/>
        <v>Yes</v>
      </c>
      <c r="M55" s="5"/>
      <c r="N55" s="7">
        <f t="shared" si="3"/>
        <v>1</v>
      </c>
      <c r="O55" s="5"/>
      <c r="P55" s="7">
        <f t="shared" si="4"/>
        <v>0.7</v>
      </c>
      <c r="Q55" s="10" t="s">
        <v>175</v>
      </c>
    </row>
    <row r="56" spans="1:17" s="28" customFormat="1" ht="31.5" x14ac:dyDescent="0.25">
      <c r="A56" s="17"/>
      <c r="B56" s="18" t="s">
        <v>186</v>
      </c>
      <c r="C56" s="31" t="s">
        <v>640</v>
      </c>
      <c r="D56" s="18" t="s">
        <v>641</v>
      </c>
      <c r="E56" s="17" t="s">
        <v>642</v>
      </c>
      <c r="F56" s="17" t="s">
        <v>150</v>
      </c>
      <c r="G56" s="19" t="s">
        <v>643</v>
      </c>
      <c r="H56" s="19"/>
      <c r="I56" s="18" t="str">
        <f t="shared" ref="I56" si="9">IF(B56="A","20bps or 2ticks",IF(B56="B","50bps or 3ticks",IF(B56="C","50bps or 3ticks",IF(B56="D","80bps or 4ticks","error"))))</f>
        <v>50bps or 3ticks</v>
      </c>
      <c r="J56" s="32">
        <f t="shared" ref="J56" si="10">IF(B56="A",30000000,IF(B56="B",10000000,IF(B56="C",5000000,IF(B56="D",5000000,"error"))))</f>
        <v>10000000</v>
      </c>
      <c r="K56" s="18"/>
      <c r="L56" s="20" t="str">
        <f t="shared" si="7"/>
        <v>Yes</v>
      </c>
      <c r="M56" s="18"/>
      <c r="N56" s="21">
        <f t="shared" si="3"/>
        <v>1</v>
      </c>
      <c r="O56" s="18"/>
      <c r="P56" s="21">
        <f t="shared" ref="P56" si="11">IF(N56=1,IF(O56="Yes",0.9,0.7),IF(N56=2,IF(O56="Yes",0.5,0.3),IF(N56=3,0.2,IF(N56=4,0.1,IF(N56=5,0,"error")))))</f>
        <v>0.7</v>
      </c>
      <c r="Q56" s="20" t="s">
        <v>175</v>
      </c>
    </row>
    <row r="57" spans="1:17" s="28" customFormat="1" ht="31.5" x14ac:dyDescent="0.25">
      <c r="A57" s="17"/>
      <c r="B57" s="18" t="s">
        <v>186</v>
      </c>
      <c r="C57" s="31" t="s">
        <v>623</v>
      </c>
      <c r="D57" s="18">
        <v>2017</v>
      </c>
      <c r="E57" s="17" t="s">
        <v>622</v>
      </c>
      <c r="F57" s="17" t="s">
        <v>322</v>
      </c>
      <c r="G57" s="19" t="s">
        <v>630</v>
      </c>
      <c r="H57" s="19"/>
      <c r="I57" s="18" t="str">
        <f t="shared" si="0"/>
        <v>50bps or 3ticks</v>
      </c>
      <c r="J57" s="32">
        <f t="shared" si="1"/>
        <v>10000000</v>
      </c>
      <c r="K57" s="18"/>
      <c r="L57" s="20" t="str">
        <f t="shared" si="7"/>
        <v>Yes</v>
      </c>
      <c r="M57" s="18"/>
      <c r="N57" s="21">
        <f t="shared" si="3"/>
        <v>1</v>
      </c>
      <c r="O57" s="18"/>
      <c r="P57" s="21">
        <f t="shared" si="4"/>
        <v>0.7</v>
      </c>
      <c r="Q57" s="20" t="s">
        <v>175</v>
      </c>
    </row>
    <row r="58" spans="1:17" x14ac:dyDescent="0.25">
      <c r="A58" s="4"/>
      <c r="B58" s="5" t="s">
        <v>147</v>
      </c>
      <c r="C58" s="4" t="s">
        <v>23</v>
      </c>
      <c r="D58" s="5">
        <v>1492</v>
      </c>
      <c r="E58" s="4" t="s">
        <v>24</v>
      </c>
      <c r="F58" s="4" t="s">
        <v>582</v>
      </c>
      <c r="G58" s="6">
        <v>2188779.5762711866</v>
      </c>
      <c r="H58" s="6"/>
      <c r="I58" s="5" t="str">
        <f t="shared" si="0"/>
        <v>50bps or 3ticks</v>
      </c>
      <c r="J58" s="9">
        <f t="shared" si="1"/>
        <v>10000000</v>
      </c>
      <c r="K58" s="5"/>
      <c r="L58" s="10" t="str">
        <f t="shared" si="7"/>
        <v>Yes</v>
      </c>
      <c r="M58" s="5"/>
      <c r="N58" s="7">
        <f t="shared" si="3"/>
        <v>1</v>
      </c>
      <c r="O58" s="5"/>
      <c r="P58" s="7">
        <f t="shared" si="4"/>
        <v>0.7</v>
      </c>
      <c r="Q58" s="10" t="s">
        <v>175</v>
      </c>
    </row>
    <row r="59" spans="1:17" x14ac:dyDescent="0.25">
      <c r="A59" s="4"/>
      <c r="B59" s="5" t="s">
        <v>147</v>
      </c>
      <c r="C59" s="4" t="s">
        <v>23</v>
      </c>
      <c r="D59" s="5">
        <v>1493</v>
      </c>
      <c r="E59" s="4" t="s">
        <v>25</v>
      </c>
      <c r="F59" s="4" t="s">
        <v>152</v>
      </c>
      <c r="G59" s="6">
        <v>4123179.5762711866</v>
      </c>
      <c r="H59" s="6"/>
      <c r="I59" s="5" t="str">
        <f t="shared" si="0"/>
        <v>50bps or 3ticks</v>
      </c>
      <c r="J59" s="9">
        <f t="shared" si="1"/>
        <v>10000000</v>
      </c>
      <c r="K59" s="5"/>
      <c r="L59" s="10" t="str">
        <f t="shared" si="7"/>
        <v>Yes</v>
      </c>
      <c r="M59" s="5"/>
      <c r="N59" s="7">
        <f t="shared" si="3"/>
        <v>1</v>
      </c>
      <c r="O59" s="5"/>
      <c r="P59" s="7">
        <f t="shared" si="4"/>
        <v>0.7</v>
      </c>
      <c r="Q59" s="10" t="s">
        <v>175</v>
      </c>
    </row>
    <row r="60" spans="1:17" x14ac:dyDescent="0.25">
      <c r="A60" s="4"/>
      <c r="B60" s="5" t="s">
        <v>147</v>
      </c>
      <c r="C60" s="4" t="s">
        <v>61</v>
      </c>
      <c r="D60" s="5">
        <v>1698</v>
      </c>
      <c r="E60" s="4" t="s">
        <v>422</v>
      </c>
      <c r="F60" s="4" t="s">
        <v>151</v>
      </c>
      <c r="G60" s="6">
        <v>34690341.016949154</v>
      </c>
      <c r="H60" s="6"/>
      <c r="I60" s="5" t="str">
        <f t="shared" si="0"/>
        <v>50bps or 3ticks</v>
      </c>
      <c r="J60" s="9">
        <f t="shared" si="1"/>
        <v>10000000</v>
      </c>
      <c r="K60" s="5"/>
      <c r="L60" s="10" t="str">
        <f t="shared" si="7"/>
        <v>Yes</v>
      </c>
      <c r="M60" s="5"/>
      <c r="N60" s="7">
        <f t="shared" si="3"/>
        <v>1</v>
      </c>
      <c r="O60" s="5"/>
      <c r="P60" s="7">
        <f t="shared" si="4"/>
        <v>0.7</v>
      </c>
      <c r="Q60" s="10" t="s">
        <v>175</v>
      </c>
    </row>
    <row r="61" spans="1:17" x14ac:dyDescent="0.25">
      <c r="A61" s="4"/>
      <c r="B61" s="5" t="s">
        <v>147</v>
      </c>
      <c r="C61" s="4" t="s">
        <v>62</v>
      </c>
      <c r="D61" s="5">
        <v>1577</v>
      </c>
      <c r="E61" s="4" t="s">
        <v>421</v>
      </c>
      <c r="F61" s="4" t="s">
        <v>150</v>
      </c>
      <c r="G61" s="6">
        <v>129352568.98305085</v>
      </c>
      <c r="H61" s="6"/>
      <c r="I61" s="5" t="str">
        <f t="shared" si="0"/>
        <v>50bps or 3ticks</v>
      </c>
      <c r="J61" s="9">
        <f t="shared" si="1"/>
        <v>10000000</v>
      </c>
      <c r="K61" s="5"/>
      <c r="L61" s="10" t="str">
        <f t="shared" si="7"/>
        <v/>
      </c>
      <c r="M61" s="5"/>
      <c r="N61" s="7">
        <f t="shared" si="3"/>
        <v>2</v>
      </c>
      <c r="O61" s="5"/>
      <c r="P61" s="7">
        <f t="shared" si="4"/>
        <v>0.3</v>
      </c>
      <c r="Q61" s="10" t="s">
        <v>175</v>
      </c>
    </row>
    <row r="62" spans="1:17" x14ac:dyDescent="0.25">
      <c r="A62" s="4"/>
      <c r="B62" s="5" t="s">
        <v>147</v>
      </c>
      <c r="C62" s="4" t="s">
        <v>66</v>
      </c>
      <c r="D62" s="5">
        <v>1477</v>
      </c>
      <c r="E62" s="4" t="s">
        <v>420</v>
      </c>
      <c r="F62" s="4" t="s">
        <v>185</v>
      </c>
      <c r="G62" s="6">
        <v>3274051.1016949154</v>
      </c>
      <c r="H62" s="6"/>
      <c r="I62" s="5" t="str">
        <f t="shared" si="0"/>
        <v>50bps or 3ticks</v>
      </c>
      <c r="J62" s="9">
        <f t="shared" si="1"/>
        <v>10000000</v>
      </c>
      <c r="K62" s="5"/>
      <c r="L62" s="10" t="str">
        <f t="shared" si="7"/>
        <v>Yes</v>
      </c>
      <c r="M62" s="5"/>
      <c r="N62" s="7">
        <f t="shared" si="3"/>
        <v>1</v>
      </c>
      <c r="O62" s="5"/>
      <c r="P62" s="7">
        <f t="shared" si="4"/>
        <v>0.7</v>
      </c>
      <c r="Q62" s="10" t="s">
        <v>175</v>
      </c>
    </row>
    <row r="63" spans="1:17" ht="31.5" x14ac:dyDescent="0.25">
      <c r="A63" s="4"/>
      <c r="B63" s="5" t="s">
        <v>147</v>
      </c>
      <c r="C63" s="4" t="s">
        <v>67</v>
      </c>
      <c r="D63" s="5">
        <v>1478</v>
      </c>
      <c r="E63" s="4" t="s">
        <v>419</v>
      </c>
      <c r="F63" s="4" t="s">
        <v>185</v>
      </c>
      <c r="G63" s="6">
        <v>111821995.16949153</v>
      </c>
      <c r="H63" s="6"/>
      <c r="I63" s="5" t="str">
        <f t="shared" si="0"/>
        <v>50bps or 3ticks</v>
      </c>
      <c r="J63" s="9">
        <f t="shared" si="1"/>
        <v>10000000</v>
      </c>
      <c r="K63" s="5"/>
      <c r="L63" s="10" t="str">
        <f t="shared" si="7"/>
        <v/>
      </c>
      <c r="M63" s="5"/>
      <c r="N63" s="7">
        <f t="shared" si="3"/>
        <v>2</v>
      </c>
      <c r="O63" s="5"/>
      <c r="P63" s="7">
        <f t="shared" si="4"/>
        <v>0.3</v>
      </c>
      <c r="Q63" s="10" t="s">
        <v>175</v>
      </c>
    </row>
    <row r="64" spans="1:17" s="28" customFormat="1" ht="31.5" x14ac:dyDescent="0.25">
      <c r="A64" s="22"/>
      <c r="B64" s="23" t="s">
        <v>147</v>
      </c>
      <c r="C64" s="22" t="s">
        <v>406</v>
      </c>
      <c r="D64" s="23">
        <v>2851</v>
      </c>
      <c r="E64" s="22" t="s">
        <v>408</v>
      </c>
      <c r="F64" s="4" t="s">
        <v>185</v>
      </c>
      <c r="G64" s="24">
        <v>171388.44067796611</v>
      </c>
      <c r="H64" s="24"/>
      <c r="I64" s="5" t="str">
        <f t="shared" si="0"/>
        <v>50bps or 3ticks</v>
      </c>
      <c r="J64" s="9">
        <f t="shared" si="1"/>
        <v>10000000</v>
      </c>
      <c r="K64" s="23"/>
      <c r="L64" s="26" t="str">
        <f t="shared" ref="L64" si="12">IF(AND(B64&lt;&gt;"A",N64=1)=TRUE,"Yes","")</f>
        <v>Yes</v>
      </c>
      <c r="M64" s="23"/>
      <c r="N64" s="7">
        <f t="shared" si="3"/>
        <v>1</v>
      </c>
      <c r="O64" s="23"/>
      <c r="P64" s="7">
        <f t="shared" si="4"/>
        <v>0.7</v>
      </c>
      <c r="Q64" s="10" t="s">
        <v>175</v>
      </c>
    </row>
    <row r="65" spans="1:17" ht="31.5" x14ac:dyDescent="0.25">
      <c r="A65" s="4"/>
      <c r="B65" s="5" t="s">
        <v>147</v>
      </c>
      <c r="C65" s="4" t="s">
        <v>68</v>
      </c>
      <c r="D65" s="5">
        <v>1399</v>
      </c>
      <c r="E65" s="4" t="s">
        <v>69</v>
      </c>
      <c r="F65" s="4" t="s">
        <v>151</v>
      </c>
      <c r="G65" s="6">
        <v>1520572.2881355933</v>
      </c>
      <c r="H65" s="6"/>
      <c r="I65" s="5" t="str">
        <f t="shared" si="0"/>
        <v>50bps or 3ticks</v>
      </c>
      <c r="J65" s="9">
        <f t="shared" si="1"/>
        <v>10000000</v>
      </c>
      <c r="K65" s="5"/>
      <c r="L65" s="10" t="str">
        <f t="shared" si="7"/>
        <v>Yes</v>
      </c>
      <c r="M65" s="5"/>
      <c r="N65" s="7">
        <f t="shared" si="3"/>
        <v>1</v>
      </c>
      <c r="O65" s="5"/>
      <c r="P65" s="7">
        <f t="shared" si="4"/>
        <v>0.7</v>
      </c>
      <c r="Q65" s="10" t="s">
        <v>175</v>
      </c>
    </row>
    <row r="66" spans="1:17" s="28" customFormat="1" ht="31.5" x14ac:dyDescent="0.25">
      <c r="A66" s="22"/>
      <c r="B66" s="23" t="s">
        <v>147</v>
      </c>
      <c r="C66" s="22" t="s">
        <v>298</v>
      </c>
      <c r="D66" s="23">
        <v>2564</v>
      </c>
      <c r="E66" s="22" t="s">
        <v>297</v>
      </c>
      <c r="F66" s="22" t="s">
        <v>296</v>
      </c>
      <c r="G66" s="24">
        <v>119648876.57627119</v>
      </c>
      <c r="H66" s="24"/>
      <c r="I66" s="5" t="str">
        <f t="shared" si="0"/>
        <v>50bps or 3ticks</v>
      </c>
      <c r="J66" s="9">
        <f t="shared" si="1"/>
        <v>10000000</v>
      </c>
      <c r="K66" s="23"/>
      <c r="L66" s="26" t="str">
        <f>IF(AND(B66&lt;&gt;"A",N66=1)=TRUE,"Yes","")</f>
        <v/>
      </c>
      <c r="M66" s="23"/>
      <c r="N66" s="7">
        <f t="shared" si="3"/>
        <v>2</v>
      </c>
      <c r="O66" s="23"/>
      <c r="P66" s="7">
        <f t="shared" si="4"/>
        <v>0.3</v>
      </c>
      <c r="Q66" s="10" t="s">
        <v>175</v>
      </c>
    </row>
    <row r="67" spans="1:17" s="28" customFormat="1" ht="31.5" x14ac:dyDescent="0.25">
      <c r="A67" s="22"/>
      <c r="B67" s="23" t="s">
        <v>147</v>
      </c>
      <c r="C67" s="22" t="s">
        <v>325</v>
      </c>
      <c r="D67" s="23">
        <v>2626</v>
      </c>
      <c r="E67" s="22" t="s">
        <v>326</v>
      </c>
      <c r="F67" s="22" t="s">
        <v>296</v>
      </c>
      <c r="G67" s="22">
        <v>5796750.2881355928</v>
      </c>
      <c r="H67" s="24"/>
      <c r="I67" s="5" t="str">
        <f t="shared" si="0"/>
        <v>50bps or 3ticks</v>
      </c>
      <c r="J67" s="9">
        <f t="shared" si="1"/>
        <v>10000000</v>
      </c>
      <c r="K67" s="23"/>
      <c r="L67" s="26" t="str">
        <f>IF(AND(B67&lt;&gt;"A",N67=1)=TRUE,"Yes","")</f>
        <v>Yes</v>
      </c>
      <c r="M67" s="23"/>
      <c r="N67" s="7">
        <f t="shared" si="3"/>
        <v>1</v>
      </c>
      <c r="O67" s="23"/>
      <c r="P67" s="7">
        <f t="shared" si="4"/>
        <v>0.7</v>
      </c>
      <c r="Q67" s="10" t="s">
        <v>175</v>
      </c>
    </row>
    <row r="68" spans="1:17" s="28" customFormat="1" ht="31.5" x14ac:dyDescent="0.25">
      <c r="A68" s="22"/>
      <c r="B68" s="23" t="s">
        <v>147</v>
      </c>
      <c r="C68" s="22" t="s">
        <v>327</v>
      </c>
      <c r="D68" s="23">
        <v>2627</v>
      </c>
      <c r="E68" s="22" t="s">
        <v>328</v>
      </c>
      <c r="F68" s="22" t="s">
        <v>296</v>
      </c>
      <c r="G68" s="22">
        <v>2411640.7966101696</v>
      </c>
      <c r="H68" s="24"/>
      <c r="I68" s="5" t="str">
        <f t="shared" ref="I68:I131" si="13">IF(B68="A","20bps or 2ticks",IF(B68="B","50bps or 3ticks",IF(B68="C","50bps or 3ticks",IF(B68="D","80bps or 4ticks","error"))))</f>
        <v>50bps or 3ticks</v>
      </c>
      <c r="J68" s="9">
        <f t="shared" ref="J68:J131" si="14">IF(B68="A",30000000,IF(B68="B",10000000,IF(B68="C",5000000,IF(B68="D",5000000,"error"))))</f>
        <v>10000000</v>
      </c>
      <c r="K68" s="23"/>
      <c r="L68" s="26" t="str">
        <f>IF(AND(B68&lt;&gt;"A",N68=1)=TRUE,"Yes","")</f>
        <v>Yes</v>
      </c>
      <c r="M68" s="23"/>
      <c r="N68" s="7">
        <f t="shared" ref="N68:N130" si="15">IF(ISNUMBER(G68)=TRUE,IF(G68&lt;100000000,1,IF(G68&lt;500000000,2,IF(G68&lt;1000000000,3,IF(G68&lt;5000000000,4,5)))),1)</f>
        <v>1</v>
      </c>
      <c r="O68" s="23"/>
      <c r="P68" s="7">
        <f t="shared" si="4"/>
        <v>0.7</v>
      </c>
      <c r="Q68" s="10" t="s">
        <v>175</v>
      </c>
    </row>
    <row r="69" spans="1:17" ht="31.5" x14ac:dyDescent="0.25">
      <c r="A69" s="4"/>
      <c r="B69" s="5" t="s">
        <v>147</v>
      </c>
      <c r="C69" s="4" t="s">
        <v>70</v>
      </c>
      <c r="D69" s="5">
        <v>1479</v>
      </c>
      <c r="E69" s="4" t="s">
        <v>517</v>
      </c>
      <c r="F69" s="4" t="s">
        <v>624</v>
      </c>
      <c r="G69" s="6">
        <v>438765.59322033898</v>
      </c>
      <c r="H69" s="6"/>
      <c r="I69" s="5" t="str">
        <f t="shared" si="13"/>
        <v>50bps or 3ticks</v>
      </c>
      <c r="J69" s="9">
        <f t="shared" si="14"/>
        <v>10000000</v>
      </c>
      <c r="K69" s="5"/>
      <c r="L69" s="10" t="str">
        <f t="shared" si="7"/>
        <v>Yes</v>
      </c>
      <c r="M69" s="5"/>
      <c r="N69" s="7">
        <f t="shared" si="15"/>
        <v>1</v>
      </c>
      <c r="O69" s="5"/>
      <c r="P69" s="7">
        <f t="shared" ref="P69:P132" si="16">IF(N69=1,IF(O69="Yes",0.9,0.7),IF(N69=2,IF(O69="Yes",0.5,0.3),IF(N69=3,0.2,IF(N69=4,0.1,IF(N69=5,0,"error")))))</f>
        <v>0.7</v>
      </c>
      <c r="Q69" s="10" t="s">
        <v>175</v>
      </c>
    </row>
    <row r="70" spans="1:17" ht="31.5" x14ac:dyDescent="0.25">
      <c r="A70" s="4"/>
      <c r="B70" s="5" t="s">
        <v>147</v>
      </c>
      <c r="C70" s="4" t="s">
        <v>71</v>
      </c>
      <c r="D70" s="5">
        <v>1480</v>
      </c>
      <c r="E70" s="4" t="s">
        <v>72</v>
      </c>
      <c r="F70" s="4" t="s">
        <v>150</v>
      </c>
      <c r="G70" s="6">
        <v>369392.37288135593</v>
      </c>
      <c r="H70" s="6"/>
      <c r="I70" s="5" t="str">
        <f t="shared" si="13"/>
        <v>50bps or 3ticks</v>
      </c>
      <c r="J70" s="9">
        <f t="shared" si="14"/>
        <v>10000000</v>
      </c>
      <c r="K70" s="5"/>
      <c r="L70" s="10" t="str">
        <f t="shared" si="7"/>
        <v>Yes</v>
      </c>
      <c r="M70" s="5"/>
      <c r="N70" s="7">
        <f t="shared" si="15"/>
        <v>1</v>
      </c>
      <c r="O70" s="5"/>
      <c r="P70" s="7">
        <f t="shared" si="16"/>
        <v>0.7</v>
      </c>
      <c r="Q70" s="10" t="s">
        <v>175</v>
      </c>
    </row>
    <row r="71" spans="1:17" x14ac:dyDescent="0.25">
      <c r="A71" s="4"/>
      <c r="B71" s="5" t="s">
        <v>147</v>
      </c>
      <c r="C71" s="4" t="s">
        <v>73</v>
      </c>
      <c r="D71" s="5">
        <v>1481</v>
      </c>
      <c r="E71" s="4" t="s">
        <v>74</v>
      </c>
      <c r="F71" s="4" t="s">
        <v>151</v>
      </c>
      <c r="G71" s="6">
        <v>397684.3898305085</v>
      </c>
      <c r="H71" s="6"/>
      <c r="I71" s="5" t="str">
        <f t="shared" si="13"/>
        <v>50bps or 3ticks</v>
      </c>
      <c r="J71" s="9">
        <f t="shared" si="14"/>
        <v>10000000</v>
      </c>
      <c r="K71" s="5"/>
      <c r="L71" s="10" t="str">
        <f t="shared" si="7"/>
        <v>Yes</v>
      </c>
      <c r="M71" s="5"/>
      <c r="N71" s="7">
        <f t="shared" si="15"/>
        <v>1</v>
      </c>
      <c r="O71" s="5"/>
      <c r="P71" s="7">
        <f t="shared" si="16"/>
        <v>0.7</v>
      </c>
      <c r="Q71" s="10" t="s">
        <v>175</v>
      </c>
    </row>
    <row r="72" spans="1:17" x14ac:dyDescent="0.25">
      <c r="A72" s="4"/>
      <c r="B72" s="5" t="s">
        <v>147</v>
      </c>
      <c r="C72" s="4" t="s">
        <v>73</v>
      </c>
      <c r="D72" s="5">
        <v>1483</v>
      </c>
      <c r="E72" s="4" t="s">
        <v>75</v>
      </c>
      <c r="F72" s="4" t="s">
        <v>185</v>
      </c>
      <c r="G72" s="6">
        <v>276561.55932203389</v>
      </c>
      <c r="H72" s="6"/>
      <c r="I72" s="5" t="str">
        <f t="shared" si="13"/>
        <v>50bps or 3ticks</v>
      </c>
      <c r="J72" s="9">
        <f t="shared" si="14"/>
        <v>10000000</v>
      </c>
      <c r="K72" s="5"/>
      <c r="L72" s="10" t="str">
        <f t="shared" si="7"/>
        <v>Yes</v>
      </c>
      <c r="M72" s="5"/>
      <c r="N72" s="7">
        <f t="shared" si="15"/>
        <v>1</v>
      </c>
      <c r="O72" s="5"/>
      <c r="P72" s="7">
        <f t="shared" si="16"/>
        <v>0.7</v>
      </c>
      <c r="Q72" s="10" t="s">
        <v>175</v>
      </c>
    </row>
    <row r="73" spans="1:17" x14ac:dyDescent="0.25">
      <c r="A73" s="4"/>
      <c r="B73" s="5" t="s">
        <v>147</v>
      </c>
      <c r="C73" s="4" t="s">
        <v>73</v>
      </c>
      <c r="D73" s="5">
        <v>1484</v>
      </c>
      <c r="E73" s="4" t="s">
        <v>424</v>
      </c>
      <c r="F73" s="4" t="s">
        <v>152</v>
      </c>
      <c r="G73" s="6">
        <v>11984524.322033899</v>
      </c>
      <c r="H73" s="6"/>
      <c r="I73" s="5" t="str">
        <f t="shared" si="13"/>
        <v>50bps or 3ticks</v>
      </c>
      <c r="J73" s="9">
        <f t="shared" si="14"/>
        <v>10000000</v>
      </c>
      <c r="K73" s="5"/>
      <c r="L73" s="10" t="str">
        <f t="shared" si="7"/>
        <v>Yes</v>
      </c>
      <c r="M73" s="5"/>
      <c r="N73" s="7">
        <f t="shared" si="15"/>
        <v>1</v>
      </c>
      <c r="O73" s="5"/>
      <c r="P73" s="7">
        <f t="shared" si="16"/>
        <v>0.7</v>
      </c>
      <c r="Q73" s="10" t="s">
        <v>175</v>
      </c>
    </row>
    <row r="74" spans="1:17" ht="47.25" x14ac:dyDescent="0.25">
      <c r="A74" s="4"/>
      <c r="B74" s="5" t="s">
        <v>147</v>
      </c>
      <c r="C74" s="4" t="s">
        <v>76</v>
      </c>
      <c r="D74" s="5">
        <v>1485</v>
      </c>
      <c r="E74" s="4" t="s">
        <v>423</v>
      </c>
      <c r="F74" s="4" t="s">
        <v>582</v>
      </c>
      <c r="G74" s="6">
        <v>56934.067796610172</v>
      </c>
      <c r="H74" s="6"/>
      <c r="I74" s="5" t="str">
        <f t="shared" si="13"/>
        <v>50bps or 3ticks</v>
      </c>
      <c r="J74" s="9">
        <f t="shared" si="14"/>
        <v>10000000</v>
      </c>
      <c r="K74" s="5"/>
      <c r="L74" s="10" t="str">
        <f t="shared" si="7"/>
        <v>Yes</v>
      </c>
      <c r="M74" s="5"/>
      <c r="N74" s="7">
        <f t="shared" si="15"/>
        <v>1</v>
      </c>
      <c r="O74" s="5"/>
      <c r="P74" s="7">
        <f t="shared" si="16"/>
        <v>0.7</v>
      </c>
      <c r="Q74" s="10" t="s">
        <v>175</v>
      </c>
    </row>
    <row r="75" spans="1:17" x14ac:dyDescent="0.25">
      <c r="A75" s="4"/>
      <c r="B75" s="5" t="s">
        <v>147</v>
      </c>
      <c r="C75" s="4" t="s">
        <v>77</v>
      </c>
      <c r="D75" s="5">
        <v>1489</v>
      </c>
      <c r="E75" s="4" t="s">
        <v>78</v>
      </c>
      <c r="F75" s="4" t="s">
        <v>150</v>
      </c>
      <c r="G75" s="6">
        <v>1780157961.2881355</v>
      </c>
      <c r="H75" s="6"/>
      <c r="I75" s="5" t="str">
        <f t="shared" si="13"/>
        <v>50bps or 3ticks</v>
      </c>
      <c r="J75" s="9">
        <f t="shared" si="14"/>
        <v>10000000</v>
      </c>
      <c r="K75" s="5"/>
      <c r="L75" s="10" t="str">
        <f t="shared" si="7"/>
        <v/>
      </c>
      <c r="M75" s="5"/>
      <c r="N75" s="7">
        <f t="shared" si="15"/>
        <v>4</v>
      </c>
      <c r="O75" s="5"/>
      <c r="P75" s="7">
        <f t="shared" si="16"/>
        <v>0.1</v>
      </c>
      <c r="Q75" s="10" t="s">
        <v>175</v>
      </c>
    </row>
    <row r="76" spans="1:17" s="28" customFormat="1" ht="31.5" x14ac:dyDescent="0.25">
      <c r="A76" s="22"/>
      <c r="B76" s="23" t="s">
        <v>147</v>
      </c>
      <c r="C76" s="22" t="s">
        <v>430</v>
      </c>
      <c r="D76" s="23">
        <v>2858</v>
      </c>
      <c r="E76" s="22" t="s">
        <v>418</v>
      </c>
      <c r="F76" s="22" t="s">
        <v>296</v>
      </c>
      <c r="G76" s="24">
        <v>12039790.406779662</v>
      </c>
      <c r="H76" s="24"/>
      <c r="I76" s="5" t="str">
        <f t="shared" si="13"/>
        <v>50bps or 3ticks</v>
      </c>
      <c r="J76" s="9">
        <f t="shared" si="14"/>
        <v>10000000</v>
      </c>
      <c r="K76" s="23"/>
      <c r="L76" s="26" t="str">
        <f t="shared" ref="L76" si="17">IF(AND(B76&lt;&gt;"A",N76=1)=TRUE,"Yes","")</f>
        <v>Yes</v>
      </c>
      <c r="M76" s="23"/>
      <c r="N76" s="7">
        <f t="shared" si="15"/>
        <v>1</v>
      </c>
      <c r="O76" s="23"/>
      <c r="P76" s="7">
        <f t="shared" si="16"/>
        <v>0.7</v>
      </c>
      <c r="Q76" s="10" t="s">
        <v>175</v>
      </c>
    </row>
    <row r="77" spans="1:17" s="28" customFormat="1" x14ac:dyDescent="0.25">
      <c r="A77" s="4"/>
      <c r="B77" s="5" t="s">
        <v>147</v>
      </c>
      <c r="C77" s="4" t="s">
        <v>79</v>
      </c>
      <c r="D77" s="5">
        <v>1494</v>
      </c>
      <c r="E77" s="4" t="s">
        <v>80</v>
      </c>
      <c r="F77" s="4" t="s">
        <v>152</v>
      </c>
      <c r="G77" s="6">
        <v>21023670.762711864</v>
      </c>
      <c r="H77" s="6"/>
      <c r="I77" s="5" t="str">
        <f t="shared" si="13"/>
        <v>50bps or 3ticks</v>
      </c>
      <c r="J77" s="9">
        <f t="shared" si="14"/>
        <v>10000000</v>
      </c>
      <c r="K77" s="5"/>
      <c r="L77" s="10" t="str">
        <f t="shared" si="7"/>
        <v>Yes</v>
      </c>
      <c r="M77" s="5"/>
      <c r="N77" s="7">
        <f t="shared" si="15"/>
        <v>1</v>
      </c>
      <c r="O77" s="5"/>
      <c r="P77" s="7">
        <f t="shared" si="16"/>
        <v>0.7</v>
      </c>
      <c r="Q77" s="10" t="s">
        <v>175</v>
      </c>
    </row>
    <row r="78" spans="1:17" ht="31.5" x14ac:dyDescent="0.25">
      <c r="A78" s="22"/>
      <c r="B78" s="23" t="s">
        <v>147</v>
      </c>
      <c r="C78" s="22" t="s">
        <v>285</v>
      </c>
      <c r="D78" s="23">
        <v>2560</v>
      </c>
      <c r="E78" s="22" t="s">
        <v>284</v>
      </c>
      <c r="F78" s="22" t="s">
        <v>582</v>
      </c>
      <c r="G78" s="22">
        <v>116961.52542372882</v>
      </c>
      <c r="H78" s="24"/>
      <c r="I78" s="5" t="str">
        <f t="shared" si="13"/>
        <v>50bps or 3ticks</v>
      </c>
      <c r="J78" s="9">
        <f t="shared" si="14"/>
        <v>10000000</v>
      </c>
      <c r="K78" s="23"/>
      <c r="L78" s="26" t="str">
        <f>IF(AND(B78&lt;&gt;"A",N78=1)=TRUE,"Yes","")</f>
        <v>Yes</v>
      </c>
      <c r="M78" s="23"/>
      <c r="N78" s="7">
        <f t="shared" si="15"/>
        <v>1</v>
      </c>
      <c r="O78" s="23"/>
      <c r="P78" s="7">
        <f t="shared" si="16"/>
        <v>0.7</v>
      </c>
      <c r="Q78" s="10" t="s">
        <v>175</v>
      </c>
    </row>
    <row r="79" spans="1:17" s="28" customFormat="1" ht="31.5" x14ac:dyDescent="0.25">
      <c r="A79" s="22"/>
      <c r="B79" s="23" t="s">
        <v>147</v>
      </c>
      <c r="C79" s="22" t="s">
        <v>302</v>
      </c>
      <c r="D79" s="23">
        <v>2567</v>
      </c>
      <c r="E79" s="22" t="s">
        <v>301</v>
      </c>
      <c r="F79" s="22" t="s">
        <v>153</v>
      </c>
      <c r="G79" s="22">
        <v>388544</v>
      </c>
      <c r="H79" s="24"/>
      <c r="I79" s="5" t="str">
        <f t="shared" si="13"/>
        <v>50bps or 3ticks</v>
      </c>
      <c r="J79" s="9">
        <f t="shared" si="14"/>
        <v>10000000</v>
      </c>
      <c r="K79" s="23"/>
      <c r="L79" s="26" t="str">
        <f>IF(AND(B79&lt;&gt;"A",N79=1)=TRUE,"Yes","")</f>
        <v>Yes</v>
      </c>
      <c r="M79" s="23"/>
      <c r="N79" s="7">
        <f t="shared" si="15"/>
        <v>1</v>
      </c>
      <c r="O79" s="23"/>
      <c r="P79" s="7">
        <f t="shared" si="16"/>
        <v>0.7</v>
      </c>
      <c r="Q79" s="10" t="s">
        <v>175</v>
      </c>
    </row>
    <row r="80" spans="1:17" s="28" customFormat="1" ht="31.5" x14ac:dyDescent="0.25">
      <c r="A80" s="22"/>
      <c r="B80" s="23" t="s">
        <v>147</v>
      </c>
      <c r="C80" s="22" t="s">
        <v>597</v>
      </c>
      <c r="D80" s="23">
        <v>2642</v>
      </c>
      <c r="E80" s="22" t="s">
        <v>350</v>
      </c>
      <c r="F80" s="22" t="s">
        <v>351</v>
      </c>
      <c r="G80" s="24">
        <v>131453.72881355931</v>
      </c>
      <c r="H80" s="24"/>
      <c r="I80" s="5" t="str">
        <f t="shared" si="13"/>
        <v>50bps or 3ticks</v>
      </c>
      <c r="J80" s="9">
        <f t="shared" si="14"/>
        <v>10000000</v>
      </c>
      <c r="K80" s="23"/>
      <c r="L80" s="26" t="str">
        <f t="shared" ref="L80" si="18">IF(AND(B80&lt;&gt;"A",N80=1)=TRUE,"Yes","")</f>
        <v>Yes</v>
      </c>
      <c r="M80" s="23"/>
      <c r="N80" s="7">
        <f t="shared" si="15"/>
        <v>1</v>
      </c>
      <c r="O80" s="23"/>
      <c r="P80" s="7">
        <f t="shared" si="16"/>
        <v>0.7</v>
      </c>
      <c r="Q80" s="10" t="s">
        <v>175</v>
      </c>
    </row>
    <row r="81" spans="1:17" ht="47.25" x14ac:dyDescent="0.25">
      <c r="A81" s="4"/>
      <c r="B81" s="5" t="s">
        <v>147</v>
      </c>
      <c r="C81" s="4" t="s">
        <v>81</v>
      </c>
      <c r="D81" s="5">
        <v>1490</v>
      </c>
      <c r="E81" s="4" t="s">
        <v>82</v>
      </c>
      <c r="F81" s="4" t="s">
        <v>151</v>
      </c>
      <c r="G81" s="6">
        <v>753066.44067796611</v>
      </c>
      <c r="H81" s="6"/>
      <c r="I81" s="5" t="str">
        <f t="shared" si="13"/>
        <v>50bps or 3ticks</v>
      </c>
      <c r="J81" s="9">
        <f t="shared" si="14"/>
        <v>10000000</v>
      </c>
      <c r="K81" s="5"/>
      <c r="L81" s="10" t="str">
        <f t="shared" si="7"/>
        <v>Yes</v>
      </c>
      <c r="M81" s="5"/>
      <c r="N81" s="7">
        <f t="shared" si="15"/>
        <v>1</v>
      </c>
      <c r="O81" s="5"/>
      <c r="P81" s="7">
        <f t="shared" si="16"/>
        <v>0.7</v>
      </c>
      <c r="Q81" s="10" t="s">
        <v>175</v>
      </c>
    </row>
    <row r="82" spans="1:17" x14ac:dyDescent="0.25">
      <c r="A82" s="4"/>
      <c r="B82" s="5" t="s">
        <v>147</v>
      </c>
      <c r="C82" s="4" t="s">
        <v>176</v>
      </c>
      <c r="D82" s="5">
        <v>1651</v>
      </c>
      <c r="E82" s="4" t="s">
        <v>518</v>
      </c>
      <c r="F82" s="4" t="s">
        <v>290</v>
      </c>
      <c r="G82" s="6">
        <v>53539662.288135596</v>
      </c>
      <c r="H82" s="6"/>
      <c r="I82" s="5" t="str">
        <f t="shared" si="13"/>
        <v>50bps or 3ticks</v>
      </c>
      <c r="J82" s="9">
        <f t="shared" si="14"/>
        <v>10000000</v>
      </c>
      <c r="K82" s="5"/>
      <c r="L82" s="10" t="str">
        <f t="shared" si="7"/>
        <v>Yes</v>
      </c>
      <c r="M82" s="5"/>
      <c r="N82" s="7">
        <f t="shared" si="15"/>
        <v>1</v>
      </c>
      <c r="O82" s="5"/>
      <c r="P82" s="7">
        <f t="shared" si="16"/>
        <v>0.7</v>
      </c>
      <c r="Q82" s="10" t="s">
        <v>175</v>
      </c>
    </row>
    <row r="83" spans="1:17" s="28" customFormat="1" x14ac:dyDescent="0.25">
      <c r="A83" s="4"/>
      <c r="B83" s="5" t="s">
        <v>147</v>
      </c>
      <c r="C83" s="4" t="s">
        <v>177</v>
      </c>
      <c r="D83" s="5">
        <v>1652</v>
      </c>
      <c r="E83" s="4" t="s">
        <v>519</v>
      </c>
      <c r="F83" s="4" t="s">
        <v>290</v>
      </c>
      <c r="G83" s="6">
        <v>5705735.5932203392</v>
      </c>
      <c r="H83" s="6"/>
      <c r="I83" s="5" t="str">
        <f t="shared" si="13"/>
        <v>50bps or 3ticks</v>
      </c>
      <c r="J83" s="9">
        <f t="shared" si="14"/>
        <v>10000000</v>
      </c>
      <c r="K83" s="5"/>
      <c r="L83" s="10" t="str">
        <f t="shared" si="7"/>
        <v>Yes</v>
      </c>
      <c r="M83" s="5"/>
      <c r="N83" s="7">
        <f t="shared" si="15"/>
        <v>1</v>
      </c>
      <c r="O83" s="5"/>
      <c r="P83" s="7">
        <f t="shared" si="16"/>
        <v>0.7</v>
      </c>
      <c r="Q83" s="10" t="s">
        <v>175</v>
      </c>
    </row>
    <row r="84" spans="1:17" ht="31.5" customHeight="1" x14ac:dyDescent="0.25">
      <c r="A84" s="22"/>
      <c r="B84" s="23" t="s">
        <v>147</v>
      </c>
      <c r="C84" s="22" t="s">
        <v>206</v>
      </c>
      <c r="D84" s="23">
        <v>2518</v>
      </c>
      <c r="E84" s="22" t="s">
        <v>544</v>
      </c>
      <c r="F84" s="22" t="s">
        <v>150</v>
      </c>
      <c r="G84" s="24">
        <v>5645960.4576271186</v>
      </c>
      <c r="H84" s="24"/>
      <c r="I84" s="5" t="str">
        <f t="shared" si="13"/>
        <v>50bps or 3ticks</v>
      </c>
      <c r="J84" s="9">
        <f t="shared" si="14"/>
        <v>10000000</v>
      </c>
      <c r="K84" s="23"/>
      <c r="L84" s="26" t="str">
        <f t="shared" si="7"/>
        <v>Yes</v>
      </c>
      <c r="M84" s="23"/>
      <c r="N84" s="7">
        <f t="shared" si="15"/>
        <v>1</v>
      </c>
      <c r="O84" s="23"/>
      <c r="P84" s="7">
        <f t="shared" si="16"/>
        <v>0.7</v>
      </c>
      <c r="Q84" s="10" t="s">
        <v>175</v>
      </c>
    </row>
    <row r="85" spans="1:17" s="28" customFormat="1" ht="31.5" customHeight="1" x14ac:dyDescent="0.25">
      <c r="A85" s="22"/>
      <c r="B85" s="23" t="s">
        <v>186</v>
      </c>
      <c r="C85" s="22" t="s">
        <v>355</v>
      </c>
      <c r="D85" s="23">
        <v>2643</v>
      </c>
      <c r="E85" s="22" t="s">
        <v>545</v>
      </c>
      <c r="F85" s="22" t="s">
        <v>215</v>
      </c>
      <c r="G85" s="24">
        <v>3919136.8135593222</v>
      </c>
      <c r="H85" s="24"/>
      <c r="I85" s="5" t="str">
        <f t="shared" si="13"/>
        <v>50bps or 3ticks</v>
      </c>
      <c r="J85" s="9">
        <f t="shared" si="14"/>
        <v>10000000</v>
      </c>
      <c r="K85" s="23"/>
      <c r="L85" s="10" t="str">
        <f t="shared" si="7"/>
        <v>Yes</v>
      </c>
      <c r="M85" s="23"/>
      <c r="N85" s="7">
        <f t="shared" si="15"/>
        <v>1</v>
      </c>
      <c r="O85" s="23"/>
      <c r="P85" s="7">
        <f t="shared" si="16"/>
        <v>0.7</v>
      </c>
      <c r="Q85" s="10" t="s">
        <v>175</v>
      </c>
    </row>
    <row r="86" spans="1:17" ht="31.5" x14ac:dyDescent="0.25">
      <c r="A86" s="4"/>
      <c r="B86" s="11" t="s">
        <v>147</v>
      </c>
      <c r="C86" s="13" t="s">
        <v>178</v>
      </c>
      <c r="D86" s="5">
        <v>1653</v>
      </c>
      <c r="E86" s="4" t="s">
        <v>520</v>
      </c>
      <c r="F86" s="4" t="s">
        <v>290</v>
      </c>
      <c r="G86" s="6">
        <v>4281239.4067796608</v>
      </c>
      <c r="H86" s="6"/>
      <c r="I86" s="5" t="str">
        <f t="shared" si="13"/>
        <v>50bps or 3ticks</v>
      </c>
      <c r="J86" s="9">
        <f t="shared" si="14"/>
        <v>10000000</v>
      </c>
      <c r="K86" s="5"/>
      <c r="L86" s="10" t="str">
        <f t="shared" si="7"/>
        <v>Yes</v>
      </c>
      <c r="M86" s="5"/>
      <c r="N86" s="7">
        <f t="shared" si="15"/>
        <v>1</v>
      </c>
      <c r="O86" s="5"/>
      <c r="P86" s="7">
        <f t="shared" si="16"/>
        <v>0.7</v>
      </c>
      <c r="Q86" s="10" t="s">
        <v>175</v>
      </c>
    </row>
    <row r="87" spans="1:17" s="28" customFormat="1" ht="31.5" x14ac:dyDescent="0.25">
      <c r="A87" s="22"/>
      <c r="B87" s="23" t="s">
        <v>186</v>
      </c>
      <c r="C87" s="22" t="s">
        <v>543</v>
      </c>
      <c r="D87" s="23">
        <v>2250</v>
      </c>
      <c r="E87" s="22" t="s">
        <v>542</v>
      </c>
      <c r="F87" s="22" t="s">
        <v>185</v>
      </c>
      <c r="G87" s="24">
        <v>799702.91525423725</v>
      </c>
      <c r="H87" s="24"/>
      <c r="I87" s="23" t="str">
        <f t="shared" si="13"/>
        <v>50bps or 3ticks</v>
      </c>
      <c r="J87" s="25">
        <f t="shared" si="14"/>
        <v>10000000</v>
      </c>
      <c r="K87" s="23"/>
      <c r="L87" s="26" t="str">
        <f>IF(AND(B87&lt;&gt;"A",N87=1)=TRUE,"Yes","")</f>
        <v>Yes</v>
      </c>
      <c r="M87" s="23"/>
      <c r="N87" s="27">
        <f t="shared" si="15"/>
        <v>1</v>
      </c>
      <c r="O87" s="23"/>
      <c r="P87" s="27">
        <f t="shared" si="16"/>
        <v>0.7</v>
      </c>
      <c r="Q87" s="26" t="s">
        <v>175</v>
      </c>
    </row>
    <row r="88" spans="1:17" s="28" customFormat="1" ht="31.5" customHeight="1" x14ac:dyDescent="0.25">
      <c r="A88" s="22"/>
      <c r="B88" s="23" t="s">
        <v>147</v>
      </c>
      <c r="C88" s="22" t="s">
        <v>343</v>
      </c>
      <c r="D88" s="23">
        <v>2636</v>
      </c>
      <c r="E88" s="22" t="s">
        <v>546</v>
      </c>
      <c r="F88" s="22" t="s">
        <v>344</v>
      </c>
      <c r="G88" s="24">
        <v>1281011.6271186441</v>
      </c>
      <c r="H88" s="24"/>
      <c r="I88" s="5" t="str">
        <f t="shared" si="13"/>
        <v>50bps or 3ticks</v>
      </c>
      <c r="J88" s="9">
        <f t="shared" si="14"/>
        <v>10000000</v>
      </c>
      <c r="K88" s="23"/>
      <c r="L88" s="26" t="str">
        <f t="shared" ref="L88:L89" si="19">IF(AND(B88&lt;&gt;"A",N88=1)=TRUE,"Yes","")</f>
        <v>Yes</v>
      </c>
      <c r="M88" s="23"/>
      <c r="N88" s="7">
        <f t="shared" si="15"/>
        <v>1</v>
      </c>
      <c r="O88" s="23"/>
      <c r="P88" s="7">
        <f t="shared" si="16"/>
        <v>0.7</v>
      </c>
      <c r="Q88" s="10" t="s">
        <v>175</v>
      </c>
    </row>
    <row r="89" spans="1:17" s="28" customFormat="1" ht="31.5" x14ac:dyDescent="0.25">
      <c r="A89" s="22"/>
      <c r="B89" s="23" t="s">
        <v>147</v>
      </c>
      <c r="C89" s="22" t="s">
        <v>396</v>
      </c>
      <c r="D89" s="23">
        <v>2848</v>
      </c>
      <c r="E89" s="22" t="s">
        <v>397</v>
      </c>
      <c r="F89" s="22" t="s">
        <v>344</v>
      </c>
      <c r="G89" s="24">
        <v>793543.01694915257</v>
      </c>
      <c r="H89" s="24"/>
      <c r="I89" s="5" t="str">
        <f t="shared" si="13"/>
        <v>50bps or 3ticks</v>
      </c>
      <c r="J89" s="9">
        <f t="shared" si="14"/>
        <v>10000000</v>
      </c>
      <c r="K89" s="23"/>
      <c r="L89" s="26" t="str">
        <f t="shared" si="19"/>
        <v>Yes</v>
      </c>
      <c r="M89" s="23"/>
      <c r="N89" s="7">
        <f t="shared" si="15"/>
        <v>1</v>
      </c>
      <c r="O89" s="23"/>
      <c r="P89" s="7">
        <f t="shared" si="16"/>
        <v>0.7</v>
      </c>
      <c r="Q89" s="10" t="s">
        <v>175</v>
      </c>
    </row>
    <row r="90" spans="1:17" s="28" customFormat="1" ht="31.5" x14ac:dyDescent="0.25">
      <c r="A90" s="22"/>
      <c r="B90" s="23" t="s">
        <v>147</v>
      </c>
      <c r="C90" s="22" t="s">
        <v>345</v>
      </c>
      <c r="D90" s="23">
        <v>2637</v>
      </c>
      <c r="E90" s="22" t="s">
        <v>593</v>
      </c>
      <c r="F90" s="22" t="s">
        <v>344</v>
      </c>
      <c r="G90" s="24">
        <v>4924653.118644068</v>
      </c>
      <c r="H90" s="24"/>
      <c r="I90" s="5" t="str">
        <f t="shared" si="13"/>
        <v>50bps or 3ticks</v>
      </c>
      <c r="J90" s="9">
        <f t="shared" si="14"/>
        <v>10000000</v>
      </c>
      <c r="K90" s="23"/>
      <c r="L90" s="26" t="str">
        <f t="shared" ref="L90:L99" si="20">IF(AND(B90&lt;&gt;"A",N90=1)=TRUE,"Yes","")</f>
        <v>Yes</v>
      </c>
      <c r="M90" s="23"/>
      <c r="N90" s="7">
        <f t="shared" si="15"/>
        <v>1</v>
      </c>
      <c r="O90" s="23"/>
      <c r="P90" s="7">
        <f t="shared" si="16"/>
        <v>0.7</v>
      </c>
      <c r="Q90" s="10" t="s">
        <v>175</v>
      </c>
    </row>
    <row r="91" spans="1:17" s="28" customFormat="1" ht="31.5" x14ac:dyDescent="0.25">
      <c r="A91" s="22"/>
      <c r="B91" s="23" t="s">
        <v>147</v>
      </c>
      <c r="C91" s="22" t="s">
        <v>346</v>
      </c>
      <c r="D91" s="23">
        <v>2638</v>
      </c>
      <c r="E91" s="22" t="s">
        <v>352</v>
      </c>
      <c r="F91" s="22" t="s">
        <v>344</v>
      </c>
      <c r="G91" s="24">
        <v>21519376.288135592</v>
      </c>
      <c r="H91" s="24"/>
      <c r="I91" s="5" t="str">
        <f t="shared" si="13"/>
        <v>50bps or 3ticks</v>
      </c>
      <c r="J91" s="9">
        <f t="shared" si="14"/>
        <v>10000000</v>
      </c>
      <c r="K91" s="23"/>
      <c r="L91" s="26" t="str">
        <f t="shared" si="20"/>
        <v>Yes</v>
      </c>
      <c r="M91" s="23"/>
      <c r="N91" s="7">
        <f t="shared" si="15"/>
        <v>1</v>
      </c>
      <c r="O91" s="23"/>
      <c r="P91" s="7">
        <f t="shared" si="16"/>
        <v>0.7</v>
      </c>
      <c r="Q91" s="10" t="s">
        <v>175</v>
      </c>
    </row>
    <row r="92" spans="1:17" s="28" customFormat="1" ht="31.5" x14ac:dyDescent="0.25">
      <c r="A92" s="22"/>
      <c r="B92" s="23" t="s">
        <v>147</v>
      </c>
      <c r="C92" s="22" t="s">
        <v>347</v>
      </c>
      <c r="D92" s="23">
        <v>2639</v>
      </c>
      <c r="E92" s="22" t="s">
        <v>353</v>
      </c>
      <c r="F92" s="22" t="s">
        <v>344</v>
      </c>
      <c r="G92" s="24">
        <v>4797806.8305084743</v>
      </c>
      <c r="H92" s="24"/>
      <c r="I92" s="5" t="str">
        <f t="shared" si="13"/>
        <v>50bps or 3ticks</v>
      </c>
      <c r="J92" s="9">
        <f t="shared" si="14"/>
        <v>10000000</v>
      </c>
      <c r="K92" s="23"/>
      <c r="L92" s="26" t="str">
        <f t="shared" si="20"/>
        <v>Yes</v>
      </c>
      <c r="M92" s="23"/>
      <c r="N92" s="7">
        <f t="shared" si="15"/>
        <v>1</v>
      </c>
      <c r="O92" s="23"/>
      <c r="P92" s="7">
        <f t="shared" si="16"/>
        <v>0.7</v>
      </c>
      <c r="Q92" s="10" t="s">
        <v>175</v>
      </c>
    </row>
    <row r="93" spans="1:17" s="28" customFormat="1" ht="31.5" x14ac:dyDescent="0.25">
      <c r="A93" s="22"/>
      <c r="B93" s="23" t="s">
        <v>147</v>
      </c>
      <c r="C93" s="22" t="s">
        <v>348</v>
      </c>
      <c r="D93" s="23">
        <v>2640</v>
      </c>
      <c r="E93" s="22" t="s">
        <v>354</v>
      </c>
      <c r="F93" s="22" t="s">
        <v>344</v>
      </c>
      <c r="G93" s="24">
        <v>9407080</v>
      </c>
      <c r="H93" s="24"/>
      <c r="I93" s="5" t="str">
        <f t="shared" si="13"/>
        <v>50bps or 3ticks</v>
      </c>
      <c r="J93" s="9">
        <f t="shared" si="14"/>
        <v>10000000</v>
      </c>
      <c r="K93" s="23"/>
      <c r="L93" s="26" t="str">
        <f t="shared" si="20"/>
        <v>Yes</v>
      </c>
      <c r="M93" s="23"/>
      <c r="N93" s="7">
        <f t="shared" si="15"/>
        <v>1</v>
      </c>
      <c r="O93" s="23"/>
      <c r="P93" s="7">
        <f t="shared" si="16"/>
        <v>0.7</v>
      </c>
      <c r="Q93" s="10" t="s">
        <v>175</v>
      </c>
    </row>
    <row r="94" spans="1:17" s="28" customFormat="1" ht="31.5" x14ac:dyDescent="0.25">
      <c r="A94" s="22"/>
      <c r="B94" s="23" t="s">
        <v>147</v>
      </c>
      <c r="C94" s="22" t="s">
        <v>349</v>
      </c>
      <c r="D94" s="23">
        <v>2641</v>
      </c>
      <c r="E94" s="22" t="s">
        <v>594</v>
      </c>
      <c r="F94" s="22" t="s">
        <v>344</v>
      </c>
      <c r="G94" s="24">
        <v>56367715.796610169</v>
      </c>
      <c r="H94" s="24"/>
      <c r="I94" s="5" t="str">
        <f t="shared" si="13"/>
        <v>50bps or 3ticks</v>
      </c>
      <c r="J94" s="9">
        <f t="shared" si="14"/>
        <v>10000000</v>
      </c>
      <c r="K94" s="23"/>
      <c r="L94" s="26" t="str">
        <f t="shared" si="20"/>
        <v>Yes</v>
      </c>
      <c r="M94" s="23"/>
      <c r="N94" s="7">
        <f t="shared" si="15"/>
        <v>1</v>
      </c>
      <c r="O94" s="23"/>
      <c r="P94" s="7">
        <f t="shared" si="16"/>
        <v>0.7</v>
      </c>
      <c r="Q94" s="10" t="s">
        <v>175</v>
      </c>
    </row>
    <row r="95" spans="1:17" s="28" customFormat="1" ht="31.5" x14ac:dyDescent="0.25">
      <c r="A95" s="22"/>
      <c r="B95" s="23" t="s">
        <v>147</v>
      </c>
      <c r="C95" s="22" t="s">
        <v>357</v>
      </c>
      <c r="D95" s="23">
        <v>2644</v>
      </c>
      <c r="E95" s="22" t="s">
        <v>358</v>
      </c>
      <c r="F95" s="22" t="s">
        <v>344</v>
      </c>
      <c r="G95" s="24">
        <v>2446553855.3389831</v>
      </c>
      <c r="H95" s="24"/>
      <c r="I95" s="5" t="str">
        <f t="shared" si="13"/>
        <v>50bps or 3ticks</v>
      </c>
      <c r="J95" s="9">
        <f t="shared" si="14"/>
        <v>10000000</v>
      </c>
      <c r="K95" s="23"/>
      <c r="L95" s="26" t="str">
        <f t="shared" si="20"/>
        <v/>
      </c>
      <c r="M95" s="23"/>
      <c r="N95" s="7">
        <f t="shared" si="15"/>
        <v>4</v>
      </c>
      <c r="O95" s="23"/>
      <c r="P95" s="7">
        <f t="shared" si="16"/>
        <v>0.1</v>
      </c>
      <c r="Q95" s="10" t="s">
        <v>175</v>
      </c>
    </row>
    <row r="96" spans="1:17" s="28" customFormat="1" ht="31.5" x14ac:dyDescent="0.25">
      <c r="A96" s="22"/>
      <c r="B96" s="23" t="s">
        <v>147</v>
      </c>
      <c r="C96" s="22" t="s">
        <v>359</v>
      </c>
      <c r="D96" s="23">
        <v>2645</v>
      </c>
      <c r="E96" s="22" t="s">
        <v>360</v>
      </c>
      <c r="F96" s="22" t="s">
        <v>344</v>
      </c>
      <c r="G96" s="24">
        <v>1277322.2881355933</v>
      </c>
      <c r="H96" s="24"/>
      <c r="I96" s="5" t="str">
        <f t="shared" si="13"/>
        <v>50bps or 3ticks</v>
      </c>
      <c r="J96" s="9">
        <f t="shared" si="14"/>
        <v>10000000</v>
      </c>
      <c r="K96" s="23"/>
      <c r="L96" s="26" t="str">
        <f t="shared" si="20"/>
        <v>Yes</v>
      </c>
      <c r="M96" s="23"/>
      <c r="N96" s="7">
        <f t="shared" si="15"/>
        <v>1</v>
      </c>
      <c r="O96" s="23"/>
      <c r="P96" s="7">
        <f t="shared" si="16"/>
        <v>0.7</v>
      </c>
      <c r="Q96" s="10" t="s">
        <v>175</v>
      </c>
    </row>
    <row r="97" spans="1:17" s="28" customFormat="1" ht="31.5" x14ac:dyDescent="0.25">
      <c r="A97" s="22"/>
      <c r="B97" s="23" t="s">
        <v>147</v>
      </c>
      <c r="C97" s="22" t="s">
        <v>361</v>
      </c>
      <c r="D97" s="23">
        <v>2646</v>
      </c>
      <c r="E97" s="22" t="s">
        <v>362</v>
      </c>
      <c r="F97" s="22" t="s">
        <v>344</v>
      </c>
      <c r="G97" s="24">
        <v>423039.27118644066</v>
      </c>
      <c r="H97" s="24"/>
      <c r="I97" s="5" t="str">
        <f t="shared" si="13"/>
        <v>50bps or 3ticks</v>
      </c>
      <c r="J97" s="9">
        <f t="shared" si="14"/>
        <v>10000000</v>
      </c>
      <c r="K97" s="23"/>
      <c r="L97" s="26" t="str">
        <f t="shared" si="20"/>
        <v>Yes</v>
      </c>
      <c r="M97" s="23"/>
      <c r="N97" s="7">
        <f t="shared" si="15"/>
        <v>1</v>
      </c>
      <c r="O97" s="23"/>
      <c r="P97" s="7">
        <f t="shared" si="16"/>
        <v>0.7</v>
      </c>
      <c r="Q97" s="10" t="s">
        <v>175</v>
      </c>
    </row>
    <row r="98" spans="1:17" s="28" customFormat="1" x14ac:dyDescent="0.25">
      <c r="A98" s="22"/>
      <c r="B98" s="23" t="s">
        <v>147</v>
      </c>
      <c r="C98" s="22" t="s">
        <v>370</v>
      </c>
      <c r="D98" s="23">
        <v>2836</v>
      </c>
      <c r="E98" s="22" t="s">
        <v>371</v>
      </c>
      <c r="F98" s="22" t="s">
        <v>344</v>
      </c>
      <c r="G98" s="24">
        <v>3854158.0338983051</v>
      </c>
      <c r="H98" s="24"/>
      <c r="I98" s="5" t="str">
        <f t="shared" si="13"/>
        <v>50bps or 3ticks</v>
      </c>
      <c r="J98" s="9">
        <f t="shared" si="14"/>
        <v>10000000</v>
      </c>
      <c r="K98" s="23"/>
      <c r="L98" s="26" t="str">
        <f t="shared" si="20"/>
        <v>Yes</v>
      </c>
      <c r="M98" s="23"/>
      <c r="N98" s="7">
        <f t="shared" si="15"/>
        <v>1</v>
      </c>
      <c r="O98" s="23"/>
      <c r="P98" s="7">
        <f t="shared" si="16"/>
        <v>0.7</v>
      </c>
      <c r="Q98" s="10" t="s">
        <v>175</v>
      </c>
    </row>
    <row r="99" spans="1:17" s="28" customFormat="1" ht="31.5" x14ac:dyDescent="0.25">
      <c r="A99" s="22"/>
      <c r="B99" s="23" t="s">
        <v>147</v>
      </c>
      <c r="C99" s="22" t="s">
        <v>372</v>
      </c>
      <c r="D99" s="23">
        <v>2837</v>
      </c>
      <c r="E99" s="22" t="s">
        <v>595</v>
      </c>
      <c r="F99" s="22" t="s">
        <v>344</v>
      </c>
      <c r="G99" s="24">
        <v>1962547.3389830508</v>
      </c>
      <c r="H99" s="24"/>
      <c r="I99" s="5" t="str">
        <f t="shared" si="13"/>
        <v>50bps or 3ticks</v>
      </c>
      <c r="J99" s="9">
        <f t="shared" si="14"/>
        <v>10000000</v>
      </c>
      <c r="K99" s="23"/>
      <c r="L99" s="26" t="str">
        <f t="shared" si="20"/>
        <v>Yes</v>
      </c>
      <c r="M99" s="23"/>
      <c r="N99" s="7">
        <f t="shared" si="15"/>
        <v>1</v>
      </c>
      <c r="O99" s="23"/>
      <c r="P99" s="7">
        <f t="shared" si="16"/>
        <v>0.7</v>
      </c>
      <c r="Q99" s="10" t="s">
        <v>175</v>
      </c>
    </row>
    <row r="100" spans="1:17" s="28" customFormat="1" ht="31.5" x14ac:dyDescent="0.25">
      <c r="A100" s="22"/>
      <c r="B100" s="23" t="s">
        <v>147</v>
      </c>
      <c r="C100" s="22" t="s">
        <v>398</v>
      </c>
      <c r="D100" s="23">
        <v>2847</v>
      </c>
      <c r="E100" s="22" t="s">
        <v>399</v>
      </c>
      <c r="F100" s="22" t="s">
        <v>296</v>
      </c>
      <c r="G100" s="24">
        <v>658017.62711864407</v>
      </c>
      <c r="H100" s="24"/>
      <c r="I100" s="5" t="str">
        <f t="shared" si="13"/>
        <v>50bps or 3ticks</v>
      </c>
      <c r="J100" s="9">
        <f t="shared" si="14"/>
        <v>10000000</v>
      </c>
      <c r="K100" s="23"/>
      <c r="L100" s="26" t="str">
        <f t="shared" ref="L100:L101" si="21">IF(AND(B100&lt;&gt;"A",N100=1)=TRUE,"Yes","")</f>
        <v>Yes</v>
      </c>
      <c r="M100" s="23"/>
      <c r="N100" s="7">
        <f t="shared" si="15"/>
        <v>1</v>
      </c>
      <c r="O100" s="23"/>
      <c r="P100" s="7">
        <f t="shared" si="16"/>
        <v>0.7</v>
      </c>
      <c r="Q100" s="10" t="s">
        <v>175</v>
      </c>
    </row>
    <row r="101" spans="1:17" s="28" customFormat="1" ht="31.5" x14ac:dyDescent="0.25">
      <c r="A101" s="22"/>
      <c r="B101" s="23" t="s">
        <v>186</v>
      </c>
      <c r="C101" s="22" t="s">
        <v>412</v>
      </c>
      <c r="D101" s="23">
        <v>2854</v>
      </c>
      <c r="E101" s="22" t="s">
        <v>413</v>
      </c>
      <c r="F101" s="22" t="s">
        <v>296</v>
      </c>
      <c r="G101" s="24">
        <v>21147723.542372882</v>
      </c>
      <c r="H101" s="24"/>
      <c r="I101" s="5" t="str">
        <f t="shared" si="13"/>
        <v>50bps or 3ticks</v>
      </c>
      <c r="J101" s="9">
        <f t="shared" si="14"/>
        <v>10000000</v>
      </c>
      <c r="K101" s="23"/>
      <c r="L101" s="26" t="str">
        <f t="shared" si="21"/>
        <v>Yes</v>
      </c>
      <c r="M101" s="23"/>
      <c r="N101" s="7">
        <f t="shared" si="15"/>
        <v>1</v>
      </c>
      <c r="O101" s="23"/>
      <c r="P101" s="7">
        <f t="shared" si="16"/>
        <v>0.7</v>
      </c>
      <c r="Q101" s="10" t="s">
        <v>175</v>
      </c>
    </row>
    <row r="102" spans="1:17" s="28" customFormat="1" ht="31.5" x14ac:dyDescent="0.25">
      <c r="A102" s="22"/>
      <c r="B102" s="23" t="s">
        <v>147</v>
      </c>
      <c r="C102" s="22" t="s">
        <v>400</v>
      </c>
      <c r="D102" s="23">
        <v>2849</v>
      </c>
      <c r="E102" s="22" t="s">
        <v>401</v>
      </c>
      <c r="F102" s="22" t="s">
        <v>344</v>
      </c>
      <c r="G102" s="24">
        <v>5145588.6440677969</v>
      </c>
      <c r="H102" s="24"/>
      <c r="I102" s="5" t="str">
        <f t="shared" si="13"/>
        <v>50bps or 3ticks</v>
      </c>
      <c r="J102" s="9">
        <f t="shared" si="14"/>
        <v>10000000</v>
      </c>
      <c r="K102" s="23"/>
      <c r="L102" s="26" t="str">
        <f t="shared" ref="L102" si="22">IF(AND(B102&lt;&gt;"A",N102=1)=TRUE,"Yes","")</f>
        <v>Yes</v>
      </c>
      <c r="M102" s="23"/>
      <c r="N102" s="7">
        <f t="shared" si="15"/>
        <v>1</v>
      </c>
      <c r="O102" s="23"/>
      <c r="P102" s="7">
        <f t="shared" si="16"/>
        <v>0.7</v>
      </c>
      <c r="Q102" s="10" t="s">
        <v>175</v>
      </c>
    </row>
    <row r="103" spans="1:17" s="28" customFormat="1" ht="31.5" x14ac:dyDescent="0.25">
      <c r="A103" s="22"/>
      <c r="B103" s="23" t="s">
        <v>147</v>
      </c>
      <c r="C103" s="22" t="s">
        <v>404</v>
      </c>
      <c r="D103" s="23">
        <v>2850</v>
      </c>
      <c r="E103" s="22" t="s">
        <v>405</v>
      </c>
      <c r="F103" s="22" t="s">
        <v>215</v>
      </c>
      <c r="G103" s="24">
        <v>558827.96610169497</v>
      </c>
      <c r="H103" s="24"/>
      <c r="I103" s="5" t="str">
        <f t="shared" si="13"/>
        <v>50bps or 3ticks</v>
      </c>
      <c r="J103" s="9">
        <f t="shared" si="14"/>
        <v>10000000</v>
      </c>
      <c r="K103" s="23"/>
      <c r="L103" s="26" t="str">
        <f t="shared" ref="L103" si="23">IF(AND(B103&lt;&gt;"A",N103=1)=TRUE,"Yes","")</f>
        <v>Yes</v>
      </c>
      <c r="M103" s="23"/>
      <c r="N103" s="7">
        <f t="shared" si="15"/>
        <v>1</v>
      </c>
      <c r="O103" s="23"/>
      <c r="P103" s="7">
        <f t="shared" si="16"/>
        <v>0.7</v>
      </c>
      <c r="Q103" s="10" t="s">
        <v>175</v>
      </c>
    </row>
    <row r="104" spans="1:17" x14ac:dyDescent="0.25">
      <c r="A104" s="4"/>
      <c r="B104" s="11" t="s">
        <v>147</v>
      </c>
      <c r="C104" s="13" t="s">
        <v>179</v>
      </c>
      <c r="D104" s="5">
        <v>1654</v>
      </c>
      <c r="E104" s="4" t="s">
        <v>521</v>
      </c>
      <c r="F104" s="4" t="s">
        <v>290</v>
      </c>
      <c r="G104" s="6">
        <v>4248793.2203389835</v>
      </c>
      <c r="H104" s="6"/>
      <c r="I104" s="5" t="str">
        <f t="shared" si="13"/>
        <v>50bps or 3ticks</v>
      </c>
      <c r="J104" s="9">
        <f t="shared" si="14"/>
        <v>10000000</v>
      </c>
      <c r="K104" s="5"/>
      <c r="L104" s="10" t="str">
        <f t="shared" ref="L104:L166" si="24">IF(AND(B104&lt;&gt;"A",N104=1)=TRUE,"Yes","")</f>
        <v>Yes</v>
      </c>
      <c r="M104" s="5"/>
      <c r="N104" s="7">
        <f t="shared" si="15"/>
        <v>1</v>
      </c>
      <c r="O104" s="5"/>
      <c r="P104" s="7">
        <f t="shared" si="16"/>
        <v>0.7</v>
      </c>
      <c r="Q104" s="10" t="s">
        <v>175</v>
      </c>
    </row>
    <row r="105" spans="1:17" x14ac:dyDescent="0.25">
      <c r="A105" s="4"/>
      <c r="B105" s="11" t="s">
        <v>186</v>
      </c>
      <c r="C105" s="13" t="s">
        <v>179</v>
      </c>
      <c r="D105" s="5">
        <v>1498</v>
      </c>
      <c r="E105" s="4" t="s">
        <v>187</v>
      </c>
      <c r="F105" s="4" t="s">
        <v>152</v>
      </c>
      <c r="G105" s="6">
        <v>5850868.8983050846</v>
      </c>
      <c r="H105" s="6"/>
      <c r="I105" s="5" t="str">
        <f t="shared" si="13"/>
        <v>50bps or 3ticks</v>
      </c>
      <c r="J105" s="9">
        <f t="shared" si="14"/>
        <v>10000000</v>
      </c>
      <c r="K105" s="5"/>
      <c r="L105" s="10" t="str">
        <f t="shared" si="24"/>
        <v>Yes</v>
      </c>
      <c r="M105" s="5"/>
      <c r="N105" s="7">
        <f t="shared" si="15"/>
        <v>1</v>
      </c>
      <c r="O105" s="5"/>
      <c r="P105" s="7">
        <f t="shared" si="16"/>
        <v>0.7</v>
      </c>
      <c r="Q105" s="10" t="s">
        <v>175</v>
      </c>
    </row>
    <row r="106" spans="1:17" s="28" customFormat="1" ht="49.5" customHeight="1" x14ac:dyDescent="0.25">
      <c r="A106" s="22"/>
      <c r="B106" s="23" t="s">
        <v>186</v>
      </c>
      <c r="C106" s="22" t="s">
        <v>410</v>
      </c>
      <c r="D106" s="23">
        <v>2852</v>
      </c>
      <c r="E106" s="22" t="s">
        <v>407</v>
      </c>
      <c r="F106" s="4" t="s">
        <v>185</v>
      </c>
      <c r="G106" s="24">
        <v>389536.44067796611</v>
      </c>
      <c r="H106" s="24"/>
      <c r="I106" s="5" t="str">
        <f t="shared" si="13"/>
        <v>50bps or 3ticks</v>
      </c>
      <c r="J106" s="9">
        <f t="shared" si="14"/>
        <v>10000000</v>
      </c>
      <c r="K106" s="23"/>
      <c r="L106" s="26" t="str">
        <f t="shared" ref="L106" si="25">IF(AND(B106&lt;&gt;"A",N106=1)=TRUE,"Yes","")</f>
        <v>Yes</v>
      </c>
      <c r="M106" s="23"/>
      <c r="N106" s="7">
        <f t="shared" si="15"/>
        <v>1</v>
      </c>
      <c r="O106" s="23"/>
      <c r="P106" s="7">
        <f t="shared" si="16"/>
        <v>0.7</v>
      </c>
      <c r="Q106" s="10" t="s">
        <v>175</v>
      </c>
    </row>
    <row r="107" spans="1:17" s="28" customFormat="1" ht="35.25" customHeight="1" x14ac:dyDescent="0.25">
      <c r="A107" s="4"/>
      <c r="B107" s="11" t="s">
        <v>186</v>
      </c>
      <c r="C107" s="13" t="s">
        <v>190</v>
      </c>
      <c r="D107" s="5">
        <v>1499</v>
      </c>
      <c r="E107" s="4" t="s">
        <v>189</v>
      </c>
      <c r="F107" s="4" t="s">
        <v>582</v>
      </c>
      <c r="G107" s="6">
        <v>2118282.4745762711</v>
      </c>
      <c r="H107" s="6"/>
      <c r="I107" s="5" t="str">
        <f t="shared" si="13"/>
        <v>50bps or 3ticks</v>
      </c>
      <c r="J107" s="9">
        <f t="shared" si="14"/>
        <v>10000000</v>
      </c>
      <c r="K107" s="5"/>
      <c r="L107" s="10" t="str">
        <f t="shared" si="24"/>
        <v>Yes</v>
      </c>
      <c r="M107" s="5"/>
      <c r="N107" s="7">
        <f t="shared" si="15"/>
        <v>1</v>
      </c>
      <c r="O107" s="5"/>
      <c r="P107" s="7">
        <f t="shared" si="16"/>
        <v>0.7</v>
      </c>
      <c r="Q107" s="10" t="s">
        <v>175</v>
      </c>
    </row>
    <row r="108" spans="1:17" s="29" customFormat="1" ht="28.5" customHeight="1" x14ac:dyDescent="0.25">
      <c r="A108" s="22"/>
      <c r="B108" s="23" t="s">
        <v>186</v>
      </c>
      <c r="C108" s="22" t="s">
        <v>245</v>
      </c>
      <c r="D108" s="23">
        <v>2529</v>
      </c>
      <c r="E108" s="22" t="s">
        <v>244</v>
      </c>
      <c r="F108" s="22" t="s">
        <v>150</v>
      </c>
      <c r="G108" s="24">
        <v>35650627.491525427</v>
      </c>
      <c r="H108" s="24"/>
      <c r="I108" s="5" t="str">
        <f t="shared" si="13"/>
        <v>50bps or 3ticks</v>
      </c>
      <c r="J108" s="9">
        <f t="shared" si="14"/>
        <v>10000000</v>
      </c>
      <c r="K108" s="23"/>
      <c r="L108" s="26" t="str">
        <f t="shared" si="24"/>
        <v>Yes</v>
      </c>
      <c r="M108" s="23"/>
      <c r="N108" s="7">
        <f t="shared" si="15"/>
        <v>1</v>
      </c>
      <c r="O108" s="23"/>
      <c r="P108" s="7">
        <f t="shared" si="16"/>
        <v>0.7</v>
      </c>
      <c r="Q108" s="10" t="s">
        <v>175</v>
      </c>
    </row>
    <row r="109" spans="1:17" ht="31.5" x14ac:dyDescent="0.25">
      <c r="A109" s="4" t="s">
        <v>191</v>
      </c>
      <c r="B109" s="11" t="s">
        <v>186</v>
      </c>
      <c r="C109" s="13" t="s">
        <v>192</v>
      </c>
      <c r="D109" s="5">
        <v>2510</v>
      </c>
      <c r="E109" s="4" t="s">
        <v>193</v>
      </c>
      <c r="F109" s="4" t="s">
        <v>150</v>
      </c>
      <c r="G109" s="6">
        <v>71882012.084745765</v>
      </c>
      <c r="H109" s="6"/>
      <c r="I109" s="5" t="str">
        <f t="shared" si="13"/>
        <v>50bps or 3ticks</v>
      </c>
      <c r="J109" s="9">
        <f t="shared" si="14"/>
        <v>10000000</v>
      </c>
      <c r="K109" s="5"/>
      <c r="L109" s="10" t="str">
        <f t="shared" si="24"/>
        <v>Yes</v>
      </c>
      <c r="M109" s="5"/>
      <c r="N109" s="7">
        <f t="shared" si="15"/>
        <v>1</v>
      </c>
      <c r="O109" s="5" t="s">
        <v>167</v>
      </c>
      <c r="P109" s="7">
        <f t="shared" si="16"/>
        <v>0.9</v>
      </c>
      <c r="Q109" s="10" t="s">
        <v>175</v>
      </c>
    </row>
    <row r="110" spans="1:17" s="28" customFormat="1" x14ac:dyDescent="0.25">
      <c r="A110" s="22"/>
      <c r="B110" s="23" t="s">
        <v>186</v>
      </c>
      <c r="C110" s="22" t="s">
        <v>286</v>
      </c>
      <c r="D110" s="23">
        <v>2561</v>
      </c>
      <c r="E110" s="22" t="s">
        <v>287</v>
      </c>
      <c r="F110" s="4" t="s">
        <v>185</v>
      </c>
      <c r="G110" s="24">
        <v>39678168.711864404</v>
      </c>
      <c r="H110" s="24"/>
      <c r="I110" s="5" t="str">
        <f t="shared" si="13"/>
        <v>50bps or 3ticks</v>
      </c>
      <c r="J110" s="9">
        <f t="shared" si="14"/>
        <v>10000000</v>
      </c>
      <c r="K110" s="23"/>
      <c r="L110" s="26" t="str">
        <f t="shared" ref="L110" si="26">IF(AND(B110&lt;&gt;"A",N110=1)=TRUE,"Yes","")</f>
        <v>Yes</v>
      </c>
      <c r="M110" s="23"/>
      <c r="N110" s="7">
        <f t="shared" si="15"/>
        <v>1</v>
      </c>
      <c r="O110" s="23"/>
      <c r="P110" s="7">
        <f t="shared" si="16"/>
        <v>0.7</v>
      </c>
      <c r="Q110" s="10" t="s">
        <v>175</v>
      </c>
    </row>
    <row r="111" spans="1:17" x14ac:dyDescent="0.25">
      <c r="A111" s="4" t="s">
        <v>500</v>
      </c>
      <c r="B111" s="11" t="s">
        <v>147</v>
      </c>
      <c r="C111" s="13" t="s">
        <v>83</v>
      </c>
      <c r="D111" s="5">
        <v>1343</v>
      </c>
      <c r="E111" s="4" t="s">
        <v>84</v>
      </c>
      <c r="F111" s="4" t="s">
        <v>150</v>
      </c>
      <c r="G111" s="6">
        <v>849935885.93220341</v>
      </c>
      <c r="H111" s="6"/>
      <c r="I111" s="5" t="str">
        <f t="shared" si="13"/>
        <v>50bps or 3ticks</v>
      </c>
      <c r="J111" s="9">
        <f t="shared" si="14"/>
        <v>10000000</v>
      </c>
      <c r="K111" s="5"/>
      <c r="L111" s="10" t="str">
        <f t="shared" si="24"/>
        <v/>
      </c>
      <c r="M111" s="5"/>
      <c r="N111" s="7">
        <f t="shared" si="15"/>
        <v>3</v>
      </c>
      <c r="O111" s="5" t="s">
        <v>167</v>
      </c>
      <c r="P111" s="7">
        <f t="shared" si="16"/>
        <v>0.2</v>
      </c>
      <c r="Q111" s="10" t="s">
        <v>175</v>
      </c>
    </row>
    <row r="112" spans="1:17" x14ac:dyDescent="0.25">
      <c r="A112" s="4"/>
      <c r="B112" s="5" t="s">
        <v>147</v>
      </c>
      <c r="C112" s="4" t="s">
        <v>83</v>
      </c>
      <c r="D112" s="5">
        <v>1345</v>
      </c>
      <c r="E112" s="4" t="s">
        <v>85</v>
      </c>
      <c r="F112" s="4" t="s">
        <v>151</v>
      </c>
      <c r="G112" s="6">
        <v>689505223.72881353</v>
      </c>
      <c r="H112" s="6"/>
      <c r="I112" s="5" t="str">
        <f t="shared" si="13"/>
        <v>50bps or 3ticks</v>
      </c>
      <c r="J112" s="9">
        <f t="shared" si="14"/>
        <v>10000000</v>
      </c>
      <c r="K112" s="5"/>
      <c r="L112" s="10" t="str">
        <f t="shared" si="24"/>
        <v/>
      </c>
      <c r="M112" s="5"/>
      <c r="N112" s="7">
        <f t="shared" si="15"/>
        <v>3</v>
      </c>
      <c r="O112" s="5" t="s">
        <v>167</v>
      </c>
      <c r="P112" s="7">
        <f t="shared" si="16"/>
        <v>0.2</v>
      </c>
      <c r="Q112" s="10" t="s">
        <v>175</v>
      </c>
    </row>
    <row r="113" spans="1:17" x14ac:dyDescent="0.25">
      <c r="A113" s="4"/>
      <c r="B113" s="5" t="s">
        <v>147</v>
      </c>
      <c r="C113" s="4" t="s">
        <v>83</v>
      </c>
      <c r="D113" s="5">
        <v>1597</v>
      </c>
      <c r="E113" s="4" t="s">
        <v>86</v>
      </c>
      <c r="F113" s="4" t="s">
        <v>582</v>
      </c>
      <c r="G113" s="6">
        <v>132022088.89830509</v>
      </c>
      <c r="H113" s="6"/>
      <c r="I113" s="5" t="str">
        <f t="shared" si="13"/>
        <v>50bps or 3ticks</v>
      </c>
      <c r="J113" s="9">
        <f t="shared" si="14"/>
        <v>10000000</v>
      </c>
      <c r="K113" s="5"/>
      <c r="L113" s="10" t="str">
        <f t="shared" si="24"/>
        <v/>
      </c>
      <c r="M113" s="5"/>
      <c r="N113" s="7">
        <f t="shared" si="15"/>
        <v>2</v>
      </c>
      <c r="O113" s="5" t="s">
        <v>167</v>
      </c>
      <c r="P113" s="7">
        <f t="shared" si="16"/>
        <v>0.5</v>
      </c>
      <c r="Q113" s="10" t="s">
        <v>175</v>
      </c>
    </row>
    <row r="114" spans="1:17" x14ac:dyDescent="0.25">
      <c r="A114" s="4"/>
      <c r="B114" s="5" t="s">
        <v>147</v>
      </c>
      <c r="C114" s="4" t="s">
        <v>83</v>
      </c>
      <c r="D114" s="5">
        <v>1595</v>
      </c>
      <c r="E114" s="4" t="s">
        <v>87</v>
      </c>
      <c r="F114" s="4" t="s">
        <v>153</v>
      </c>
      <c r="G114" s="6">
        <v>131551625.33898304</v>
      </c>
      <c r="H114" s="6"/>
      <c r="I114" s="5" t="str">
        <f t="shared" si="13"/>
        <v>50bps or 3ticks</v>
      </c>
      <c r="J114" s="9">
        <f t="shared" si="14"/>
        <v>10000000</v>
      </c>
      <c r="K114" s="5"/>
      <c r="L114" s="10" t="str">
        <f t="shared" si="24"/>
        <v/>
      </c>
      <c r="M114" s="5"/>
      <c r="N114" s="7">
        <f t="shared" si="15"/>
        <v>2</v>
      </c>
      <c r="O114" s="5" t="s">
        <v>167</v>
      </c>
      <c r="P114" s="7">
        <f t="shared" si="16"/>
        <v>0.5</v>
      </c>
      <c r="Q114" s="10" t="s">
        <v>175</v>
      </c>
    </row>
    <row r="115" spans="1:17" x14ac:dyDescent="0.25">
      <c r="A115" s="4"/>
      <c r="B115" s="5" t="s">
        <v>147</v>
      </c>
      <c r="C115" s="4" t="s">
        <v>83</v>
      </c>
      <c r="D115" s="5">
        <v>1398</v>
      </c>
      <c r="E115" s="4" t="s">
        <v>504</v>
      </c>
      <c r="F115" s="22" t="s">
        <v>612</v>
      </c>
      <c r="G115" s="6">
        <v>79128605.423728809</v>
      </c>
      <c r="H115" s="6"/>
      <c r="I115" s="5" t="str">
        <f t="shared" si="13"/>
        <v>50bps or 3ticks</v>
      </c>
      <c r="J115" s="9">
        <f t="shared" si="14"/>
        <v>10000000</v>
      </c>
      <c r="K115" s="5"/>
      <c r="L115" s="10" t="str">
        <f t="shared" si="24"/>
        <v>Yes</v>
      </c>
      <c r="M115" s="5"/>
      <c r="N115" s="7">
        <f t="shared" si="15"/>
        <v>1</v>
      </c>
      <c r="O115" s="5" t="s">
        <v>167</v>
      </c>
      <c r="P115" s="7">
        <f t="shared" si="16"/>
        <v>0.9</v>
      </c>
      <c r="Q115" s="10" t="s">
        <v>175</v>
      </c>
    </row>
    <row r="116" spans="1:17" x14ac:dyDescent="0.25">
      <c r="A116" s="4"/>
      <c r="B116" s="5" t="s">
        <v>147</v>
      </c>
      <c r="C116" s="4" t="s">
        <v>83</v>
      </c>
      <c r="D116" s="5">
        <v>1476</v>
      </c>
      <c r="E116" s="4" t="s">
        <v>88</v>
      </c>
      <c r="F116" s="4" t="s">
        <v>185</v>
      </c>
      <c r="G116" s="6">
        <v>465644154.44067794</v>
      </c>
      <c r="H116" s="6"/>
      <c r="I116" s="5" t="str">
        <f t="shared" si="13"/>
        <v>50bps or 3ticks</v>
      </c>
      <c r="J116" s="9">
        <f t="shared" si="14"/>
        <v>10000000</v>
      </c>
      <c r="K116" s="5"/>
      <c r="L116" s="10" t="str">
        <f t="shared" si="24"/>
        <v/>
      </c>
      <c r="M116" s="5"/>
      <c r="N116" s="7">
        <f t="shared" si="15"/>
        <v>2</v>
      </c>
      <c r="O116" s="5" t="s">
        <v>167</v>
      </c>
      <c r="P116" s="7">
        <f t="shared" si="16"/>
        <v>0.5</v>
      </c>
      <c r="Q116" s="10" t="s">
        <v>175</v>
      </c>
    </row>
    <row r="117" spans="1:17" x14ac:dyDescent="0.25">
      <c r="A117" s="4"/>
      <c r="B117" s="5" t="s">
        <v>147</v>
      </c>
      <c r="C117" s="4" t="s">
        <v>83</v>
      </c>
      <c r="D117" s="5">
        <v>1488</v>
      </c>
      <c r="E117" s="4" t="s">
        <v>522</v>
      </c>
      <c r="F117" s="4" t="s">
        <v>290</v>
      </c>
      <c r="G117" s="6">
        <v>183195992.20338982</v>
      </c>
      <c r="H117" s="6"/>
      <c r="I117" s="5" t="str">
        <f t="shared" si="13"/>
        <v>50bps or 3ticks</v>
      </c>
      <c r="J117" s="9">
        <f t="shared" si="14"/>
        <v>10000000</v>
      </c>
      <c r="K117" s="5"/>
      <c r="L117" s="10" t="str">
        <f t="shared" si="24"/>
        <v/>
      </c>
      <c r="M117" s="5"/>
      <c r="N117" s="7">
        <f t="shared" si="15"/>
        <v>2</v>
      </c>
      <c r="O117" s="5" t="s">
        <v>167</v>
      </c>
      <c r="P117" s="7">
        <f t="shared" si="16"/>
        <v>0.5</v>
      </c>
      <c r="Q117" s="10" t="s">
        <v>175</v>
      </c>
    </row>
    <row r="118" spans="1:17" s="28" customFormat="1" ht="31.5" x14ac:dyDescent="0.25">
      <c r="A118" s="22"/>
      <c r="B118" s="23" t="s">
        <v>147</v>
      </c>
      <c r="C118" s="22" t="s">
        <v>83</v>
      </c>
      <c r="D118" s="23">
        <v>2552</v>
      </c>
      <c r="E118" s="22" t="s">
        <v>246</v>
      </c>
      <c r="F118" s="4" t="s">
        <v>151</v>
      </c>
      <c r="G118" s="24">
        <v>6143272.1016949154</v>
      </c>
      <c r="H118" s="24"/>
      <c r="I118" s="5" t="str">
        <f t="shared" si="13"/>
        <v>50bps or 3ticks</v>
      </c>
      <c r="J118" s="9">
        <f t="shared" si="14"/>
        <v>10000000</v>
      </c>
      <c r="K118" s="23"/>
      <c r="L118" s="26" t="str">
        <f t="shared" ref="L118" si="27">IF(AND(B118&lt;&gt;"A",N118=1)=TRUE,"Yes","")</f>
        <v>Yes</v>
      </c>
      <c r="M118" s="23"/>
      <c r="N118" s="7">
        <f t="shared" si="15"/>
        <v>1</v>
      </c>
      <c r="O118" s="23" t="s">
        <v>167</v>
      </c>
      <c r="P118" s="7">
        <f t="shared" si="16"/>
        <v>0.9</v>
      </c>
      <c r="Q118" s="10" t="s">
        <v>175</v>
      </c>
    </row>
    <row r="119" spans="1:17" s="28" customFormat="1" x14ac:dyDescent="0.25">
      <c r="A119" s="22"/>
      <c r="B119" s="23" t="s">
        <v>147</v>
      </c>
      <c r="C119" s="22" t="s">
        <v>83</v>
      </c>
      <c r="D119" s="23">
        <v>2555</v>
      </c>
      <c r="E119" s="22" t="s">
        <v>254</v>
      </c>
      <c r="F119" s="4" t="s">
        <v>255</v>
      </c>
      <c r="G119" s="24">
        <v>14854398.135593221</v>
      </c>
      <c r="H119" s="24"/>
      <c r="I119" s="5" t="str">
        <f t="shared" si="13"/>
        <v>50bps or 3ticks</v>
      </c>
      <c r="J119" s="9">
        <f t="shared" si="14"/>
        <v>10000000</v>
      </c>
      <c r="K119" s="23"/>
      <c r="L119" s="26" t="str">
        <f t="shared" ref="L119:L126" si="28">IF(AND(B119&lt;&gt;"A",N119=1)=TRUE,"Yes","")</f>
        <v>Yes</v>
      </c>
      <c r="M119" s="23"/>
      <c r="N119" s="7">
        <f t="shared" si="15"/>
        <v>1</v>
      </c>
      <c r="O119" s="23" t="s">
        <v>167</v>
      </c>
      <c r="P119" s="7">
        <f t="shared" si="16"/>
        <v>0.9</v>
      </c>
      <c r="Q119" s="10" t="s">
        <v>175</v>
      </c>
    </row>
    <row r="120" spans="1:17" s="28" customFormat="1" x14ac:dyDescent="0.25">
      <c r="A120" s="22"/>
      <c r="B120" s="23" t="s">
        <v>147</v>
      </c>
      <c r="C120" s="22" t="s">
        <v>83</v>
      </c>
      <c r="D120" s="23">
        <v>2556</v>
      </c>
      <c r="E120" s="22" t="s">
        <v>256</v>
      </c>
      <c r="F120" s="22" t="s">
        <v>152</v>
      </c>
      <c r="G120" s="24">
        <v>93330867.711864412</v>
      </c>
      <c r="H120" s="24"/>
      <c r="I120" s="5" t="str">
        <f t="shared" si="13"/>
        <v>50bps or 3ticks</v>
      </c>
      <c r="J120" s="9">
        <f t="shared" si="14"/>
        <v>10000000</v>
      </c>
      <c r="K120" s="23"/>
      <c r="L120" s="26" t="str">
        <f t="shared" si="28"/>
        <v>Yes</v>
      </c>
      <c r="M120" s="23"/>
      <c r="N120" s="7">
        <f t="shared" si="15"/>
        <v>1</v>
      </c>
      <c r="O120" s="23" t="s">
        <v>167</v>
      </c>
      <c r="P120" s="7">
        <f t="shared" si="16"/>
        <v>0.9</v>
      </c>
      <c r="Q120" s="10" t="s">
        <v>175</v>
      </c>
    </row>
    <row r="121" spans="1:17" s="28" customFormat="1" x14ac:dyDescent="0.25">
      <c r="A121" s="22"/>
      <c r="B121" s="23" t="s">
        <v>147</v>
      </c>
      <c r="C121" s="22" t="s">
        <v>202</v>
      </c>
      <c r="D121" s="23">
        <v>2517</v>
      </c>
      <c r="E121" s="22" t="s">
        <v>201</v>
      </c>
      <c r="F121" s="22" t="s">
        <v>582</v>
      </c>
      <c r="G121" s="24">
        <v>22050198.644067798</v>
      </c>
      <c r="H121" s="24"/>
      <c r="I121" s="5" t="str">
        <f t="shared" si="13"/>
        <v>50bps or 3ticks</v>
      </c>
      <c r="J121" s="9">
        <f t="shared" si="14"/>
        <v>10000000</v>
      </c>
      <c r="K121" s="23"/>
      <c r="L121" s="26" t="str">
        <f t="shared" si="28"/>
        <v>Yes</v>
      </c>
      <c r="M121" s="23"/>
      <c r="N121" s="7">
        <f t="shared" si="15"/>
        <v>1</v>
      </c>
      <c r="O121" s="23"/>
      <c r="P121" s="7">
        <f t="shared" si="16"/>
        <v>0.7</v>
      </c>
      <c r="Q121" s="10" t="s">
        <v>175</v>
      </c>
    </row>
    <row r="122" spans="1:17" s="28" customFormat="1" x14ac:dyDescent="0.25">
      <c r="A122" s="22"/>
      <c r="B122" s="23" t="s">
        <v>147</v>
      </c>
      <c r="C122" s="22" t="s">
        <v>202</v>
      </c>
      <c r="D122" s="23">
        <v>2527</v>
      </c>
      <c r="E122" s="22" t="s">
        <v>243</v>
      </c>
      <c r="F122" s="22" t="s">
        <v>153</v>
      </c>
      <c r="G122" s="24">
        <v>11799459.322033899</v>
      </c>
      <c r="H122" s="24"/>
      <c r="I122" s="5" t="str">
        <f t="shared" si="13"/>
        <v>50bps or 3ticks</v>
      </c>
      <c r="J122" s="9">
        <f t="shared" si="14"/>
        <v>10000000</v>
      </c>
      <c r="K122" s="23"/>
      <c r="L122" s="26" t="str">
        <f t="shared" si="28"/>
        <v>Yes</v>
      </c>
      <c r="M122" s="23"/>
      <c r="N122" s="7">
        <f t="shared" si="15"/>
        <v>1</v>
      </c>
      <c r="O122" s="23"/>
      <c r="P122" s="7">
        <f t="shared" si="16"/>
        <v>0.7</v>
      </c>
      <c r="Q122" s="10" t="s">
        <v>175</v>
      </c>
    </row>
    <row r="123" spans="1:17" s="28" customFormat="1" x14ac:dyDescent="0.25">
      <c r="A123" s="22"/>
      <c r="B123" s="23" t="s">
        <v>147</v>
      </c>
      <c r="C123" s="22" t="s">
        <v>202</v>
      </c>
      <c r="D123" s="23">
        <v>2528</v>
      </c>
      <c r="E123" s="22" t="s">
        <v>523</v>
      </c>
      <c r="F123" s="22" t="s">
        <v>290</v>
      </c>
      <c r="G123" s="24">
        <v>8743236.9491525423</v>
      </c>
      <c r="H123" s="24"/>
      <c r="I123" s="5" t="str">
        <f t="shared" si="13"/>
        <v>50bps or 3ticks</v>
      </c>
      <c r="J123" s="9">
        <f t="shared" si="14"/>
        <v>10000000</v>
      </c>
      <c r="K123" s="23"/>
      <c r="L123" s="26" t="str">
        <f t="shared" si="28"/>
        <v>Yes</v>
      </c>
      <c r="M123" s="23"/>
      <c r="N123" s="7">
        <f t="shared" si="15"/>
        <v>1</v>
      </c>
      <c r="O123" s="23"/>
      <c r="P123" s="7">
        <f t="shared" si="16"/>
        <v>0.7</v>
      </c>
      <c r="Q123" s="10" t="s">
        <v>175</v>
      </c>
    </row>
    <row r="124" spans="1:17" s="28" customFormat="1" ht="31.5" x14ac:dyDescent="0.25">
      <c r="A124" s="22"/>
      <c r="B124" s="23" t="s">
        <v>186</v>
      </c>
      <c r="C124" s="22" t="s">
        <v>585</v>
      </c>
      <c r="D124" s="23">
        <v>2096</v>
      </c>
      <c r="E124" s="22" t="s">
        <v>592</v>
      </c>
      <c r="F124" s="22" t="s">
        <v>296</v>
      </c>
      <c r="G124" s="24">
        <v>3559961.6949152541</v>
      </c>
      <c r="H124" s="24"/>
      <c r="I124" s="23" t="str">
        <f t="shared" si="13"/>
        <v>50bps or 3ticks</v>
      </c>
      <c r="J124" s="25">
        <f t="shared" si="14"/>
        <v>10000000</v>
      </c>
      <c r="K124" s="23"/>
      <c r="L124" s="26" t="str">
        <f t="shared" si="28"/>
        <v>Yes</v>
      </c>
      <c r="M124" s="23"/>
      <c r="N124" s="27">
        <f t="shared" si="15"/>
        <v>1</v>
      </c>
      <c r="O124" s="23"/>
      <c r="P124" s="27">
        <f t="shared" si="16"/>
        <v>0.7</v>
      </c>
      <c r="Q124" s="26" t="s">
        <v>175</v>
      </c>
    </row>
    <row r="125" spans="1:17" s="28" customFormat="1" ht="31.5" x14ac:dyDescent="0.25">
      <c r="A125" s="22"/>
      <c r="B125" s="23" t="s">
        <v>186</v>
      </c>
      <c r="C125" s="22" t="s">
        <v>586</v>
      </c>
      <c r="D125" s="23">
        <v>2097</v>
      </c>
      <c r="E125" s="22" t="s">
        <v>591</v>
      </c>
      <c r="F125" s="22" t="s">
        <v>296</v>
      </c>
      <c r="G125" s="24">
        <v>3067753.5423728814</v>
      </c>
      <c r="H125" s="24"/>
      <c r="I125" s="23" t="str">
        <f t="shared" si="13"/>
        <v>50bps or 3ticks</v>
      </c>
      <c r="J125" s="25">
        <f t="shared" si="14"/>
        <v>10000000</v>
      </c>
      <c r="K125" s="23"/>
      <c r="L125" s="26" t="str">
        <f t="shared" si="28"/>
        <v>Yes</v>
      </c>
      <c r="M125" s="23"/>
      <c r="N125" s="27">
        <f t="shared" si="15"/>
        <v>1</v>
      </c>
      <c r="O125" s="23"/>
      <c r="P125" s="27">
        <f t="shared" si="16"/>
        <v>0.7</v>
      </c>
      <c r="Q125" s="26" t="s">
        <v>175</v>
      </c>
    </row>
    <row r="126" spans="1:17" s="28" customFormat="1" ht="31.5" x14ac:dyDescent="0.25">
      <c r="A126" s="22"/>
      <c r="B126" s="23" t="s">
        <v>186</v>
      </c>
      <c r="C126" s="22" t="s">
        <v>587</v>
      </c>
      <c r="D126" s="23">
        <v>2098</v>
      </c>
      <c r="E126" s="22" t="s">
        <v>589</v>
      </c>
      <c r="F126" s="22" t="s">
        <v>296</v>
      </c>
      <c r="G126" s="24">
        <v>3494625.4237288134</v>
      </c>
      <c r="H126" s="24"/>
      <c r="I126" s="23" t="str">
        <f t="shared" si="13"/>
        <v>50bps or 3ticks</v>
      </c>
      <c r="J126" s="25">
        <f t="shared" si="14"/>
        <v>10000000</v>
      </c>
      <c r="K126" s="23"/>
      <c r="L126" s="26" t="str">
        <f t="shared" si="28"/>
        <v>Yes</v>
      </c>
      <c r="M126" s="23"/>
      <c r="N126" s="27">
        <f t="shared" si="15"/>
        <v>1</v>
      </c>
      <c r="O126" s="23"/>
      <c r="P126" s="27">
        <f t="shared" si="16"/>
        <v>0.7</v>
      </c>
      <c r="Q126" s="26" t="s">
        <v>175</v>
      </c>
    </row>
    <row r="127" spans="1:17" s="28" customFormat="1" x14ac:dyDescent="0.25">
      <c r="A127" s="22"/>
      <c r="B127" s="23" t="s">
        <v>147</v>
      </c>
      <c r="C127" s="22" t="s">
        <v>588</v>
      </c>
      <c r="D127" s="23">
        <v>2565</v>
      </c>
      <c r="E127" s="22" t="s">
        <v>590</v>
      </c>
      <c r="F127" s="22" t="s">
        <v>296</v>
      </c>
      <c r="G127" s="24">
        <v>32048565.033898305</v>
      </c>
      <c r="H127" s="24"/>
      <c r="I127" s="5" t="str">
        <f t="shared" si="13"/>
        <v>50bps or 3ticks</v>
      </c>
      <c r="J127" s="9">
        <f t="shared" si="14"/>
        <v>10000000</v>
      </c>
      <c r="K127" s="23"/>
      <c r="L127" s="26" t="str">
        <f>IF(AND(B127&lt;&gt;"A",N127=1)=TRUE,"Yes","")</f>
        <v>Yes</v>
      </c>
      <c r="M127" s="23"/>
      <c r="N127" s="7">
        <f t="shared" si="15"/>
        <v>1</v>
      </c>
      <c r="O127" s="23"/>
      <c r="P127" s="7">
        <f t="shared" si="16"/>
        <v>0.7</v>
      </c>
      <c r="Q127" s="10" t="s">
        <v>175</v>
      </c>
    </row>
    <row r="128" spans="1:17" s="28" customFormat="1" ht="31.5" x14ac:dyDescent="0.25">
      <c r="A128" s="22"/>
      <c r="B128" s="23" t="s">
        <v>186</v>
      </c>
      <c r="C128" s="22" t="s">
        <v>414</v>
      </c>
      <c r="D128" s="23">
        <v>2855</v>
      </c>
      <c r="E128" s="22" t="s">
        <v>415</v>
      </c>
      <c r="F128" s="22" t="s">
        <v>296</v>
      </c>
      <c r="G128" s="24">
        <v>4545098.3728813557</v>
      </c>
      <c r="H128" s="24"/>
      <c r="I128" s="5" t="str">
        <f t="shared" si="13"/>
        <v>50bps or 3ticks</v>
      </c>
      <c r="J128" s="9">
        <f t="shared" si="14"/>
        <v>10000000</v>
      </c>
      <c r="K128" s="23"/>
      <c r="L128" s="26" t="str">
        <f t="shared" ref="L128:L135" si="29">IF(AND(B128&lt;&gt;"A",N128=1)=TRUE,"Yes","")</f>
        <v>Yes</v>
      </c>
      <c r="M128" s="23"/>
      <c r="N128" s="7">
        <f t="shared" si="15"/>
        <v>1</v>
      </c>
      <c r="O128" s="23"/>
      <c r="P128" s="7">
        <f t="shared" si="16"/>
        <v>0.7</v>
      </c>
      <c r="Q128" s="10" t="s">
        <v>175</v>
      </c>
    </row>
    <row r="129" spans="1:17" s="28" customFormat="1" x14ac:dyDescent="0.25">
      <c r="A129" s="22"/>
      <c r="B129" s="23" t="s">
        <v>147</v>
      </c>
      <c r="C129" s="22" t="s">
        <v>299</v>
      </c>
      <c r="D129" s="23">
        <v>2566</v>
      </c>
      <c r="E129" s="22" t="s">
        <v>300</v>
      </c>
      <c r="F129" s="22" t="s">
        <v>221</v>
      </c>
      <c r="G129" s="24">
        <v>4500315.3389830505</v>
      </c>
      <c r="H129" s="24"/>
      <c r="I129" s="5" t="str">
        <f t="shared" si="13"/>
        <v>50bps or 3ticks</v>
      </c>
      <c r="J129" s="9">
        <f t="shared" si="14"/>
        <v>10000000</v>
      </c>
      <c r="K129" s="23"/>
      <c r="L129" s="26" t="str">
        <f t="shared" si="29"/>
        <v>Yes</v>
      </c>
      <c r="M129" s="23"/>
      <c r="N129" s="7">
        <f t="shared" si="15"/>
        <v>1</v>
      </c>
      <c r="O129" s="23"/>
      <c r="P129" s="7">
        <f t="shared" si="16"/>
        <v>0.7</v>
      </c>
      <c r="Q129" s="10" t="s">
        <v>175</v>
      </c>
    </row>
    <row r="130" spans="1:17" s="29" customFormat="1" x14ac:dyDescent="0.25">
      <c r="A130" s="4"/>
      <c r="B130" s="5" t="s">
        <v>147</v>
      </c>
      <c r="C130" s="4" t="s">
        <v>183</v>
      </c>
      <c r="D130" s="5">
        <v>1660</v>
      </c>
      <c r="E130" s="4" t="s">
        <v>210</v>
      </c>
      <c r="F130" s="4" t="s">
        <v>582</v>
      </c>
      <c r="G130" s="6">
        <v>49412064.525423728</v>
      </c>
      <c r="H130" s="6"/>
      <c r="I130" s="5" t="str">
        <f t="shared" si="13"/>
        <v>50bps or 3ticks</v>
      </c>
      <c r="J130" s="9">
        <f t="shared" si="14"/>
        <v>10000000</v>
      </c>
      <c r="K130" s="5"/>
      <c r="L130" s="10" t="str">
        <f t="shared" si="29"/>
        <v>Yes</v>
      </c>
      <c r="M130" s="5"/>
      <c r="N130" s="7">
        <f t="shared" si="15"/>
        <v>1</v>
      </c>
      <c r="O130" s="5"/>
      <c r="P130" s="7">
        <f t="shared" si="16"/>
        <v>0.7</v>
      </c>
      <c r="Q130" s="10" t="s">
        <v>175</v>
      </c>
    </row>
    <row r="131" spans="1:17" s="28" customFormat="1" ht="47.25" x14ac:dyDescent="0.25">
      <c r="A131" s="22" t="s">
        <v>502</v>
      </c>
      <c r="B131" s="23" t="s">
        <v>147</v>
      </c>
      <c r="C131" s="22" t="s">
        <v>457</v>
      </c>
      <c r="D131" s="23">
        <v>1568</v>
      </c>
      <c r="E131" s="22" t="s">
        <v>460</v>
      </c>
      <c r="F131" s="4" t="s">
        <v>255</v>
      </c>
      <c r="G131" s="24">
        <v>3812834657.6271186</v>
      </c>
      <c r="H131" s="24"/>
      <c r="I131" s="23" t="str">
        <f t="shared" si="13"/>
        <v>50bps or 3ticks</v>
      </c>
      <c r="J131" s="25">
        <f t="shared" si="14"/>
        <v>10000000</v>
      </c>
      <c r="K131" s="23"/>
      <c r="L131" s="26" t="str">
        <f t="shared" si="29"/>
        <v/>
      </c>
      <c r="M131" s="23"/>
      <c r="N131" s="27">
        <v>5</v>
      </c>
      <c r="O131" s="23"/>
      <c r="P131" s="27">
        <f t="shared" si="16"/>
        <v>0</v>
      </c>
      <c r="Q131" s="26" t="s">
        <v>608</v>
      </c>
    </row>
    <row r="132" spans="1:17" s="28" customFormat="1" x14ac:dyDescent="0.25">
      <c r="A132" s="22"/>
      <c r="B132" s="23" t="s">
        <v>147</v>
      </c>
      <c r="C132" s="22" t="s">
        <v>457</v>
      </c>
      <c r="D132" s="23">
        <v>1367</v>
      </c>
      <c r="E132" s="22" t="s">
        <v>524</v>
      </c>
      <c r="F132" s="22" t="s">
        <v>290</v>
      </c>
      <c r="G132" s="24">
        <v>250754972.20338982</v>
      </c>
      <c r="H132" s="24"/>
      <c r="I132" s="23" t="str">
        <f t="shared" ref="I132:I135" si="30">IF(B132="A","20bps or 2ticks",IF(B132="B","50bps or 3ticks",IF(B132="C","50bps or 3ticks",IF(B132="D","80bps or 4ticks","error"))))</f>
        <v>50bps or 3ticks</v>
      </c>
      <c r="J132" s="25">
        <f t="shared" ref="J132:J135" si="31">IF(B132="A",30000000,IF(B132="B",10000000,IF(B132="C",5000000,IF(B132="D",5000000,"error"))))</f>
        <v>10000000</v>
      </c>
      <c r="K132" s="23"/>
      <c r="L132" s="26" t="str">
        <f t="shared" si="29"/>
        <v/>
      </c>
      <c r="M132" s="23"/>
      <c r="N132" s="27">
        <v>5</v>
      </c>
      <c r="O132" s="23"/>
      <c r="P132" s="27">
        <f t="shared" si="16"/>
        <v>0</v>
      </c>
      <c r="Q132" s="26" t="s">
        <v>608</v>
      </c>
    </row>
    <row r="133" spans="1:17" s="28" customFormat="1" x14ac:dyDescent="0.25">
      <c r="A133" s="22"/>
      <c r="B133" s="23" t="s">
        <v>147</v>
      </c>
      <c r="C133" s="22" t="s">
        <v>458</v>
      </c>
      <c r="D133" s="23">
        <v>1569</v>
      </c>
      <c r="E133" s="22" t="s">
        <v>461</v>
      </c>
      <c r="F133" s="4" t="s">
        <v>255</v>
      </c>
      <c r="G133" s="24">
        <v>51751924.06779661</v>
      </c>
      <c r="H133" s="24"/>
      <c r="I133" s="23" t="str">
        <f t="shared" si="30"/>
        <v>50bps or 3ticks</v>
      </c>
      <c r="J133" s="25">
        <f t="shared" si="31"/>
        <v>10000000</v>
      </c>
      <c r="K133" s="23"/>
      <c r="L133" s="26" t="str">
        <f t="shared" si="29"/>
        <v/>
      </c>
      <c r="M133" s="23"/>
      <c r="N133" s="27">
        <v>5</v>
      </c>
      <c r="O133" s="23"/>
      <c r="P133" s="27">
        <f t="shared" ref="P133:P135" si="32">IF(N133=1,IF(O133="Yes",0.9,0.7),IF(N133=2,IF(O133="Yes",0.5,0.3),IF(N133=3,0.2,IF(N133=4,0.1,IF(N133=5,0,"error")))))</f>
        <v>0</v>
      </c>
      <c r="Q133" s="26" t="s">
        <v>608</v>
      </c>
    </row>
    <row r="134" spans="1:17" s="28" customFormat="1" x14ac:dyDescent="0.25">
      <c r="A134" s="22"/>
      <c r="B134" s="23" t="s">
        <v>147</v>
      </c>
      <c r="C134" s="22" t="s">
        <v>458</v>
      </c>
      <c r="D134" s="23">
        <v>1457</v>
      </c>
      <c r="E134" s="22" t="s">
        <v>525</v>
      </c>
      <c r="F134" s="22" t="s">
        <v>290</v>
      </c>
      <c r="G134" s="24">
        <v>32840463.220338982</v>
      </c>
      <c r="H134" s="24"/>
      <c r="I134" s="23" t="str">
        <f t="shared" si="30"/>
        <v>50bps or 3ticks</v>
      </c>
      <c r="J134" s="25">
        <f t="shared" si="31"/>
        <v>10000000</v>
      </c>
      <c r="K134" s="23"/>
      <c r="L134" s="26" t="str">
        <f t="shared" si="29"/>
        <v/>
      </c>
      <c r="M134" s="23"/>
      <c r="N134" s="27">
        <v>5</v>
      </c>
      <c r="O134" s="23"/>
      <c r="P134" s="27">
        <f t="shared" si="32"/>
        <v>0</v>
      </c>
      <c r="Q134" s="26" t="s">
        <v>608</v>
      </c>
    </row>
    <row r="135" spans="1:17" s="28" customFormat="1" ht="31.5" x14ac:dyDescent="0.25">
      <c r="A135" s="22"/>
      <c r="B135" s="23" t="s">
        <v>147</v>
      </c>
      <c r="C135" s="22" t="s">
        <v>459</v>
      </c>
      <c r="D135" s="23">
        <v>1356</v>
      </c>
      <c r="E135" s="22" t="s">
        <v>462</v>
      </c>
      <c r="F135" s="4" t="s">
        <v>255</v>
      </c>
      <c r="G135" s="24">
        <v>591607284.25423729</v>
      </c>
      <c r="H135" s="24"/>
      <c r="I135" s="23" t="str">
        <f t="shared" si="30"/>
        <v>50bps or 3ticks</v>
      </c>
      <c r="J135" s="25">
        <f t="shared" si="31"/>
        <v>10000000</v>
      </c>
      <c r="K135" s="23"/>
      <c r="L135" s="26" t="str">
        <f t="shared" si="29"/>
        <v/>
      </c>
      <c r="M135" s="23"/>
      <c r="N135" s="27">
        <v>5</v>
      </c>
      <c r="O135" s="23"/>
      <c r="P135" s="27">
        <f t="shared" si="32"/>
        <v>0</v>
      </c>
      <c r="Q135" s="26" t="s">
        <v>608</v>
      </c>
    </row>
    <row r="136" spans="1:17" s="28" customFormat="1" ht="31.5" x14ac:dyDescent="0.25">
      <c r="A136" s="22"/>
      <c r="B136" s="23" t="s">
        <v>147</v>
      </c>
      <c r="C136" s="22" t="s">
        <v>459</v>
      </c>
      <c r="D136" s="23">
        <v>1368</v>
      </c>
      <c r="E136" s="22" t="s">
        <v>526</v>
      </c>
      <c r="F136" s="22" t="s">
        <v>290</v>
      </c>
      <c r="G136" s="24">
        <v>61671378.762711868</v>
      </c>
      <c r="H136" s="24"/>
      <c r="I136" s="23" t="str">
        <f>IF(B136="A","20bps or 2ticks",IF(B136="B","50bps or 3ticks",IF(B136="C","50bps or 3ticks",IF(B136="D","80bps or 4ticks","error"))))</f>
        <v>50bps or 3ticks</v>
      </c>
      <c r="J136" s="25">
        <f>IF(B136="A",30000000,IF(B136="B",10000000,IF(B136="C",5000000,IF(B136="D",5000000,"error"))))</f>
        <v>10000000</v>
      </c>
      <c r="K136" s="23"/>
      <c r="L136" s="26" t="str">
        <f>IF(AND(B136&lt;&gt;"A",N136=1)=TRUE,"Yes","")</f>
        <v/>
      </c>
      <c r="M136" s="23"/>
      <c r="N136" s="27">
        <v>5</v>
      </c>
      <c r="O136" s="23"/>
      <c r="P136" s="27">
        <f>IF(N136=1,IF(O136="Yes",0.9,0.7),IF(N136=2,IF(O136="Yes",0.5,0.3),IF(N136=3,0.2,IF(N136=4,0.1,IF(N136=5,0,"error")))))</f>
        <v>0</v>
      </c>
      <c r="Q136" s="26" t="s">
        <v>608</v>
      </c>
    </row>
    <row r="137" spans="1:17" s="28" customFormat="1" ht="31.5" x14ac:dyDescent="0.25">
      <c r="A137" s="22"/>
      <c r="B137" s="23" t="s">
        <v>147</v>
      </c>
      <c r="C137" s="22" t="s">
        <v>463</v>
      </c>
      <c r="D137" s="23">
        <v>1570</v>
      </c>
      <c r="E137" s="22" t="s">
        <v>469</v>
      </c>
      <c r="F137" s="22" t="s">
        <v>150</v>
      </c>
      <c r="G137" s="24">
        <v>142382132486.44067</v>
      </c>
      <c r="H137" s="24"/>
      <c r="I137" s="23" t="str">
        <f t="shared" ref="I137:I140" si="33">IF(B137="A","20bps or 2ticks",IF(B137="B","50bps or 3ticks",IF(B137="C","50bps or 3ticks",IF(B137="D","80bps or 4ticks","error"))))</f>
        <v>50bps or 3ticks</v>
      </c>
      <c r="J137" s="25">
        <f t="shared" ref="J137:J140" si="34">IF(B137="A",30000000,IF(B137="B",10000000,IF(B137="C",5000000,IF(B137="D",5000000,"error"))))</f>
        <v>10000000</v>
      </c>
      <c r="K137" s="23"/>
      <c r="L137" s="26" t="str">
        <f t="shared" ref="L137:L140" si="35">IF(AND(B137&lt;&gt;"A",N137=1)=TRUE,"Yes","")</f>
        <v/>
      </c>
      <c r="M137" s="23"/>
      <c r="N137" s="27">
        <v>5</v>
      </c>
      <c r="O137" s="23"/>
      <c r="P137" s="27">
        <f t="shared" ref="P137:P140" si="36">IF(N137=1,IF(O137="Yes",0.9,0.7),IF(N137=2,IF(O137="Yes",0.5,0.3),IF(N137=3,0.2,IF(N137=4,0.1,IF(N137=5,0,"error")))))</f>
        <v>0</v>
      </c>
      <c r="Q137" s="26" t="s">
        <v>608</v>
      </c>
    </row>
    <row r="138" spans="1:17" s="28" customFormat="1" x14ac:dyDescent="0.25">
      <c r="A138" s="22"/>
      <c r="B138" s="23" t="s">
        <v>147</v>
      </c>
      <c r="C138" s="22" t="s">
        <v>463</v>
      </c>
      <c r="D138" s="23">
        <v>1579</v>
      </c>
      <c r="E138" s="22" t="s">
        <v>470</v>
      </c>
      <c r="F138" s="4" t="s">
        <v>255</v>
      </c>
      <c r="G138" s="24">
        <v>12423082974.576271</v>
      </c>
      <c r="H138" s="24"/>
      <c r="I138" s="23" t="str">
        <f t="shared" si="33"/>
        <v>50bps or 3ticks</v>
      </c>
      <c r="J138" s="25">
        <f t="shared" si="34"/>
        <v>10000000</v>
      </c>
      <c r="K138" s="23"/>
      <c r="L138" s="26" t="str">
        <f t="shared" si="35"/>
        <v/>
      </c>
      <c r="M138" s="23"/>
      <c r="N138" s="27">
        <v>5</v>
      </c>
      <c r="O138" s="23"/>
      <c r="P138" s="27">
        <f t="shared" si="36"/>
        <v>0</v>
      </c>
      <c r="Q138" s="26" t="s">
        <v>608</v>
      </c>
    </row>
    <row r="139" spans="1:17" s="28" customFormat="1" x14ac:dyDescent="0.25">
      <c r="A139" s="22"/>
      <c r="B139" s="23" t="s">
        <v>147</v>
      </c>
      <c r="C139" s="22" t="s">
        <v>463</v>
      </c>
      <c r="D139" s="23">
        <v>1358</v>
      </c>
      <c r="E139" s="22" t="s">
        <v>471</v>
      </c>
      <c r="F139" s="22" t="s">
        <v>151</v>
      </c>
      <c r="G139" s="24">
        <v>904748432.37288141</v>
      </c>
      <c r="H139" s="24"/>
      <c r="I139" s="23" t="str">
        <f t="shared" si="33"/>
        <v>50bps or 3ticks</v>
      </c>
      <c r="J139" s="25">
        <f t="shared" si="34"/>
        <v>10000000</v>
      </c>
      <c r="K139" s="23"/>
      <c r="L139" s="26" t="str">
        <f t="shared" si="35"/>
        <v/>
      </c>
      <c r="M139" s="23"/>
      <c r="N139" s="27">
        <v>5</v>
      </c>
      <c r="O139" s="23"/>
      <c r="P139" s="27">
        <f t="shared" si="36"/>
        <v>0</v>
      </c>
      <c r="Q139" s="26" t="s">
        <v>608</v>
      </c>
    </row>
    <row r="140" spans="1:17" s="28" customFormat="1" x14ac:dyDescent="0.25">
      <c r="A140" s="22"/>
      <c r="B140" s="23" t="s">
        <v>147</v>
      </c>
      <c r="C140" s="22" t="s">
        <v>463</v>
      </c>
      <c r="D140" s="23">
        <v>1365</v>
      </c>
      <c r="E140" s="22" t="s">
        <v>527</v>
      </c>
      <c r="F140" s="22" t="s">
        <v>290</v>
      </c>
      <c r="G140" s="24">
        <v>1583244784.2372882</v>
      </c>
      <c r="H140" s="24"/>
      <c r="I140" s="23" t="str">
        <f t="shared" si="33"/>
        <v>50bps or 3ticks</v>
      </c>
      <c r="J140" s="25">
        <f t="shared" si="34"/>
        <v>10000000</v>
      </c>
      <c r="K140" s="23"/>
      <c r="L140" s="26" t="str">
        <f t="shared" si="35"/>
        <v/>
      </c>
      <c r="M140" s="23"/>
      <c r="N140" s="27">
        <v>5</v>
      </c>
      <c r="O140" s="23"/>
      <c r="P140" s="27">
        <f t="shared" si="36"/>
        <v>0</v>
      </c>
      <c r="Q140" s="26" t="s">
        <v>608</v>
      </c>
    </row>
    <row r="141" spans="1:17" s="28" customFormat="1" x14ac:dyDescent="0.25">
      <c r="A141" s="22"/>
      <c r="B141" s="23" t="s">
        <v>147</v>
      </c>
      <c r="C141" s="22" t="s">
        <v>463</v>
      </c>
      <c r="D141" s="23">
        <v>1458</v>
      </c>
      <c r="E141" s="22" t="s">
        <v>472</v>
      </c>
      <c r="F141" s="22" t="s">
        <v>480</v>
      </c>
      <c r="G141" s="24">
        <v>11401879030.254238</v>
      </c>
      <c r="H141" s="24"/>
      <c r="I141" s="23" t="str">
        <f>IF(B141="A","20bps or 2ticks",IF(B141="B","50bps or 3ticks",IF(B141="C","50bps or 3ticks",IF(B141="D","80bps or 4ticks","error"))))</f>
        <v>50bps or 3ticks</v>
      </c>
      <c r="J141" s="25">
        <f>IF(B141="A",30000000,IF(B141="B",10000000,IF(B141="C",5000000,IF(B141="D",5000000,"error"))))</f>
        <v>10000000</v>
      </c>
      <c r="K141" s="23"/>
      <c r="L141" s="26" t="str">
        <f>IF(AND(B141&lt;&gt;"A",N141=1)=TRUE,"Yes","")</f>
        <v/>
      </c>
      <c r="M141" s="23"/>
      <c r="N141" s="27">
        <v>5</v>
      </c>
      <c r="O141" s="23"/>
      <c r="P141" s="27">
        <f>IF(N141=1,IF(O141="Yes",0.9,0.7),IF(N141=2,IF(O141="Yes",0.5,0.3),IF(N141=3,0.2,IF(N141=4,0.1,IF(N141=5,0,"error")))))</f>
        <v>0</v>
      </c>
      <c r="Q141" s="26" t="s">
        <v>608</v>
      </c>
    </row>
    <row r="142" spans="1:17" s="28" customFormat="1" ht="31.5" x14ac:dyDescent="0.25">
      <c r="A142" s="22"/>
      <c r="B142" s="23" t="s">
        <v>186</v>
      </c>
      <c r="C142" s="22" t="s">
        <v>464</v>
      </c>
      <c r="D142" s="23">
        <v>1571</v>
      </c>
      <c r="E142" s="22" t="s">
        <v>473</v>
      </c>
      <c r="F142" s="22" t="s">
        <v>150</v>
      </c>
      <c r="G142" s="24">
        <v>2171162721.5423727</v>
      </c>
      <c r="H142" s="24"/>
      <c r="I142" s="23" t="str">
        <f t="shared" ref="I142:I148" si="37">IF(B142="A","20bps or 2ticks",IF(B142="B","50bps or 3ticks",IF(B142="C","50bps or 3ticks",IF(B142="D","80bps or 4ticks","error"))))</f>
        <v>50bps or 3ticks</v>
      </c>
      <c r="J142" s="25">
        <f t="shared" ref="J142:J148" si="38">IF(B142="A",30000000,IF(B142="B",10000000,IF(B142="C",5000000,IF(B142="D",5000000,"error"))))</f>
        <v>10000000</v>
      </c>
      <c r="K142" s="23"/>
      <c r="L142" s="26" t="str">
        <f t="shared" ref="L142:L148" si="39">IF(AND(B142&lt;&gt;"A",N142=1)=TRUE,"Yes","")</f>
        <v/>
      </c>
      <c r="M142" s="23"/>
      <c r="N142" s="27">
        <v>5</v>
      </c>
      <c r="O142" s="23"/>
      <c r="P142" s="27">
        <f t="shared" ref="P142:P148" si="40">IF(N142=1,IF(O142="Yes",0.9,0.7),IF(N142=2,IF(O142="Yes",0.5,0.3),IF(N142=3,0.2,IF(N142=4,0.1,IF(N142=5,0,"error")))))</f>
        <v>0</v>
      </c>
      <c r="Q142" s="26" t="s">
        <v>608</v>
      </c>
    </row>
    <row r="143" spans="1:17" s="28" customFormat="1" x14ac:dyDescent="0.25">
      <c r="A143" s="22"/>
      <c r="B143" s="23" t="s">
        <v>147</v>
      </c>
      <c r="C143" s="22" t="s">
        <v>464</v>
      </c>
      <c r="D143" s="23">
        <v>1580</v>
      </c>
      <c r="E143" s="22" t="s">
        <v>474</v>
      </c>
      <c r="F143" s="4" t="s">
        <v>255</v>
      </c>
      <c r="G143" s="24">
        <v>259937961.10169491</v>
      </c>
      <c r="H143" s="24"/>
      <c r="I143" s="23" t="str">
        <f t="shared" si="37"/>
        <v>50bps or 3ticks</v>
      </c>
      <c r="J143" s="25">
        <f t="shared" si="38"/>
        <v>10000000</v>
      </c>
      <c r="K143" s="23"/>
      <c r="L143" s="26" t="str">
        <f t="shared" si="39"/>
        <v/>
      </c>
      <c r="M143" s="23"/>
      <c r="N143" s="27">
        <v>5</v>
      </c>
      <c r="O143" s="23"/>
      <c r="P143" s="27">
        <f t="shared" si="40"/>
        <v>0</v>
      </c>
      <c r="Q143" s="26" t="s">
        <v>608</v>
      </c>
    </row>
    <row r="144" spans="1:17" s="29" customFormat="1" x14ac:dyDescent="0.25">
      <c r="A144" s="4"/>
      <c r="B144" s="5" t="s">
        <v>147</v>
      </c>
      <c r="C144" s="4" t="s">
        <v>464</v>
      </c>
      <c r="D144" s="5">
        <v>1456</v>
      </c>
      <c r="E144" s="4" t="s">
        <v>528</v>
      </c>
      <c r="F144" s="4" t="s">
        <v>290</v>
      </c>
      <c r="G144" s="6">
        <v>301706859.47457629</v>
      </c>
      <c r="H144" s="6"/>
      <c r="I144" s="5" t="str">
        <f t="shared" si="37"/>
        <v>50bps or 3ticks</v>
      </c>
      <c r="J144" s="9">
        <f t="shared" si="38"/>
        <v>10000000</v>
      </c>
      <c r="K144" s="5"/>
      <c r="L144" s="10" t="str">
        <f t="shared" si="39"/>
        <v/>
      </c>
      <c r="M144" s="5"/>
      <c r="N144" s="27">
        <v>5</v>
      </c>
      <c r="O144" s="5"/>
      <c r="P144" s="7">
        <f t="shared" si="40"/>
        <v>0</v>
      </c>
      <c r="Q144" s="26" t="s">
        <v>608</v>
      </c>
    </row>
    <row r="145" spans="1:17" s="28" customFormat="1" ht="31.5" x14ac:dyDescent="0.25">
      <c r="A145" s="22"/>
      <c r="B145" s="23" t="s">
        <v>147</v>
      </c>
      <c r="C145" s="22" t="s">
        <v>465</v>
      </c>
      <c r="D145" s="23">
        <v>1357</v>
      </c>
      <c r="E145" s="22" t="s">
        <v>475</v>
      </c>
      <c r="F145" s="22" t="s">
        <v>150</v>
      </c>
      <c r="G145" s="24">
        <v>12676940491.932203</v>
      </c>
      <c r="H145" s="24"/>
      <c r="I145" s="23" t="str">
        <f t="shared" si="37"/>
        <v>50bps or 3ticks</v>
      </c>
      <c r="J145" s="25">
        <f t="shared" si="38"/>
        <v>10000000</v>
      </c>
      <c r="K145" s="23"/>
      <c r="L145" s="26" t="str">
        <f t="shared" si="39"/>
        <v/>
      </c>
      <c r="M145" s="23"/>
      <c r="N145" s="27">
        <v>5</v>
      </c>
      <c r="O145" s="23"/>
      <c r="P145" s="27">
        <f t="shared" si="40"/>
        <v>0</v>
      </c>
      <c r="Q145" s="26" t="s">
        <v>608</v>
      </c>
    </row>
    <row r="146" spans="1:17" s="28" customFormat="1" ht="31.5" x14ac:dyDescent="0.25">
      <c r="A146" s="22"/>
      <c r="B146" s="23" t="s">
        <v>147</v>
      </c>
      <c r="C146" s="22" t="s">
        <v>465</v>
      </c>
      <c r="D146" s="23">
        <v>1360</v>
      </c>
      <c r="E146" s="22" t="s">
        <v>476</v>
      </c>
      <c r="F146" s="4" t="s">
        <v>255</v>
      </c>
      <c r="G146" s="24">
        <v>11243699047.254238</v>
      </c>
      <c r="H146" s="24"/>
      <c r="I146" s="23" t="str">
        <f t="shared" si="37"/>
        <v>50bps or 3ticks</v>
      </c>
      <c r="J146" s="25">
        <f t="shared" si="38"/>
        <v>10000000</v>
      </c>
      <c r="K146" s="23"/>
      <c r="L146" s="26" t="str">
        <f t="shared" si="39"/>
        <v/>
      </c>
      <c r="M146" s="23"/>
      <c r="N146" s="27">
        <v>5</v>
      </c>
      <c r="O146" s="23"/>
      <c r="P146" s="27">
        <f t="shared" si="40"/>
        <v>0</v>
      </c>
      <c r="Q146" s="26" t="s">
        <v>608</v>
      </c>
    </row>
    <row r="147" spans="1:17" s="28" customFormat="1" ht="31.5" x14ac:dyDescent="0.25">
      <c r="A147" s="22"/>
      <c r="B147" s="23" t="s">
        <v>147</v>
      </c>
      <c r="C147" s="22" t="s">
        <v>465</v>
      </c>
      <c r="D147" s="23">
        <v>1366</v>
      </c>
      <c r="E147" s="22" t="s">
        <v>529</v>
      </c>
      <c r="F147" s="22" t="s">
        <v>290</v>
      </c>
      <c r="G147" s="24">
        <v>874346025.86440682</v>
      </c>
      <c r="H147" s="24"/>
      <c r="I147" s="23" t="str">
        <f t="shared" si="37"/>
        <v>50bps or 3ticks</v>
      </c>
      <c r="J147" s="25">
        <f t="shared" si="38"/>
        <v>10000000</v>
      </c>
      <c r="K147" s="23"/>
      <c r="L147" s="26" t="str">
        <f t="shared" si="39"/>
        <v/>
      </c>
      <c r="M147" s="23"/>
      <c r="N147" s="27">
        <v>5</v>
      </c>
      <c r="O147" s="23"/>
      <c r="P147" s="27">
        <f t="shared" si="40"/>
        <v>0</v>
      </c>
      <c r="Q147" s="26" t="s">
        <v>608</v>
      </c>
    </row>
    <row r="148" spans="1:17" s="28" customFormat="1" ht="31.5" x14ac:dyDescent="0.25">
      <c r="A148" s="22"/>
      <c r="B148" s="23" t="s">
        <v>147</v>
      </c>
      <c r="C148" s="22" t="s">
        <v>465</v>
      </c>
      <c r="D148" s="23">
        <v>1459</v>
      </c>
      <c r="E148" s="22" t="s">
        <v>477</v>
      </c>
      <c r="F148" s="22" t="s">
        <v>480</v>
      </c>
      <c r="G148" s="24">
        <v>8746567505.4576263</v>
      </c>
      <c r="H148" s="24"/>
      <c r="I148" s="23" t="str">
        <f t="shared" si="37"/>
        <v>50bps or 3ticks</v>
      </c>
      <c r="J148" s="25">
        <f t="shared" si="38"/>
        <v>10000000</v>
      </c>
      <c r="K148" s="23"/>
      <c r="L148" s="26" t="str">
        <f t="shared" si="39"/>
        <v/>
      </c>
      <c r="M148" s="23"/>
      <c r="N148" s="27">
        <v>5</v>
      </c>
      <c r="O148" s="23"/>
      <c r="P148" s="27">
        <f t="shared" si="40"/>
        <v>0</v>
      </c>
      <c r="Q148" s="26" t="s">
        <v>608</v>
      </c>
    </row>
    <row r="149" spans="1:17" s="28" customFormat="1" ht="31.5" x14ac:dyDescent="0.25">
      <c r="A149" s="22"/>
      <c r="B149" s="23" t="s">
        <v>147</v>
      </c>
      <c r="C149" s="22" t="s">
        <v>466</v>
      </c>
      <c r="D149" s="23">
        <v>1464</v>
      </c>
      <c r="E149" s="22" t="s">
        <v>530</v>
      </c>
      <c r="F149" s="22" t="s">
        <v>290</v>
      </c>
      <c r="G149" s="24">
        <v>6925356.440677966</v>
      </c>
      <c r="H149" s="24"/>
      <c r="I149" s="23" t="str">
        <f>IF(B149="A","20bps or 2ticks",IF(B149="B","50bps or 3ticks",IF(B149="C","50bps or 3ticks",IF(B149="D","80bps or 4ticks","error"))))</f>
        <v>50bps or 3ticks</v>
      </c>
      <c r="J149" s="25">
        <f>IF(B149="A",30000000,IF(B149="B",10000000,IF(B149="C",5000000,IF(B149="D",5000000,"error"))))</f>
        <v>10000000</v>
      </c>
      <c r="K149" s="23"/>
      <c r="L149" s="26" t="str">
        <f>IF(AND(B149&lt;&gt;"A",N149=1)=TRUE,"Yes","")</f>
        <v/>
      </c>
      <c r="M149" s="23"/>
      <c r="N149" s="27">
        <v>5</v>
      </c>
      <c r="O149" s="23"/>
      <c r="P149" s="27">
        <f>IF(N149=1,IF(O149="Yes",0.9,0.7),IF(N149=2,IF(O149="Yes",0.5,0.3),IF(N149=3,0.2,IF(N149=4,0.1,IF(N149=5,0,"error")))))</f>
        <v>0</v>
      </c>
      <c r="Q149" s="26" t="s">
        <v>608</v>
      </c>
    </row>
    <row r="150" spans="1:17" s="28" customFormat="1" ht="31.5" x14ac:dyDescent="0.25">
      <c r="A150" s="22"/>
      <c r="B150" s="23" t="s">
        <v>147</v>
      </c>
      <c r="C150" s="22" t="s">
        <v>467</v>
      </c>
      <c r="D150" s="23">
        <v>1465</v>
      </c>
      <c r="E150" s="22" t="s">
        <v>531</v>
      </c>
      <c r="F150" s="22" t="s">
        <v>290</v>
      </c>
      <c r="G150" s="24">
        <v>53535.508474576272</v>
      </c>
      <c r="H150" s="24"/>
      <c r="I150" s="23" t="str">
        <f t="shared" ref="I150:I151" si="41">IF(B150="A","20bps or 2ticks",IF(B150="B","50bps or 3ticks",IF(B150="C","50bps or 3ticks",IF(B150="D","80bps or 4ticks","error"))))</f>
        <v>50bps or 3ticks</v>
      </c>
      <c r="J150" s="25">
        <f t="shared" ref="J150:J151" si="42">IF(B150="A",30000000,IF(B150="B",10000000,IF(B150="C",5000000,IF(B150="D",5000000,"error"))))</f>
        <v>10000000</v>
      </c>
      <c r="K150" s="23"/>
      <c r="L150" s="26" t="str">
        <f t="shared" ref="L150:L151" si="43">IF(AND(B150&lt;&gt;"A",N150=1)=TRUE,"Yes","")</f>
        <v/>
      </c>
      <c r="M150" s="23"/>
      <c r="N150" s="27">
        <v>5</v>
      </c>
      <c r="O150" s="23"/>
      <c r="P150" s="27">
        <f t="shared" ref="P150:P151" si="44">IF(N150=1,IF(O150="Yes",0.9,0.7),IF(N150=2,IF(O150="Yes",0.5,0.3),IF(N150=3,0.2,IF(N150=4,0.1,IF(N150=5,0,"error")))))</f>
        <v>0</v>
      </c>
      <c r="Q150" s="26" t="s">
        <v>608</v>
      </c>
    </row>
    <row r="151" spans="1:17" s="28" customFormat="1" ht="31.5" x14ac:dyDescent="0.25">
      <c r="A151" s="22"/>
      <c r="B151" s="23" t="s">
        <v>147</v>
      </c>
      <c r="C151" s="22" t="s">
        <v>468</v>
      </c>
      <c r="D151" s="23">
        <v>1466</v>
      </c>
      <c r="E151" s="22" t="s">
        <v>532</v>
      </c>
      <c r="F151" s="22" t="s">
        <v>290</v>
      </c>
      <c r="G151" s="24">
        <v>1962334.1525423729</v>
      </c>
      <c r="H151" s="24"/>
      <c r="I151" s="23" t="str">
        <f t="shared" si="41"/>
        <v>50bps or 3ticks</v>
      </c>
      <c r="J151" s="25">
        <f t="shared" si="42"/>
        <v>10000000</v>
      </c>
      <c r="K151" s="23"/>
      <c r="L151" s="26" t="str">
        <f t="shared" si="43"/>
        <v/>
      </c>
      <c r="M151" s="23"/>
      <c r="N151" s="27">
        <v>5</v>
      </c>
      <c r="O151" s="23"/>
      <c r="P151" s="27">
        <f t="shared" si="44"/>
        <v>0</v>
      </c>
      <c r="Q151" s="26" t="s">
        <v>608</v>
      </c>
    </row>
    <row r="152" spans="1:17" s="28" customFormat="1" ht="31.5" x14ac:dyDescent="0.25">
      <c r="A152" s="22"/>
      <c r="B152" s="23" t="s">
        <v>147</v>
      </c>
      <c r="C152" s="22" t="s">
        <v>468</v>
      </c>
      <c r="D152" s="23">
        <v>1469</v>
      </c>
      <c r="E152" s="22" t="s">
        <v>478</v>
      </c>
      <c r="F152" s="4" t="s">
        <v>255</v>
      </c>
      <c r="G152" s="24">
        <v>5498601.9322033897</v>
      </c>
      <c r="H152" s="24"/>
      <c r="I152" s="23" t="str">
        <f>IF(B152="A","20bps or 2ticks",IF(B152="B","50bps or 3ticks",IF(B152="C","50bps or 3ticks",IF(B152="D","80bps or 4ticks","error"))))</f>
        <v>50bps or 3ticks</v>
      </c>
      <c r="J152" s="25">
        <f>IF(B152="A",30000000,IF(B152="B",10000000,IF(B152="C",5000000,IF(B152="D",5000000,"error"))))</f>
        <v>10000000</v>
      </c>
      <c r="K152" s="23"/>
      <c r="L152" s="26" t="str">
        <f>IF(AND(B152&lt;&gt;"A",N152=1)=TRUE,"Yes","")</f>
        <v/>
      </c>
      <c r="M152" s="23"/>
      <c r="N152" s="27">
        <v>5</v>
      </c>
      <c r="O152" s="23"/>
      <c r="P152" s="27">
        <f>IF(N152=1,IF(O152="Yes",0.9,0.7),IF(N152=2,IF(O152="Yes",0.5,0.3),IF(N152=3,0.2,IF(N152=4,0.1,IF(N152=5,0,"error")))))</f>
        <v>0</v>
      </c>
      <c r="Q152" s="26" t="s">
        <v>608</v>
      </c>
    </row>
    <row r="153" spans="1:17" s="28" customFormat="1" ht="31.5" x14ac:dyDescent="0.25">
      <c r="A153" s="22"/>
      <c r="B153" s="23" t="s">
        <v>186</v>
      </c>
      <c r="C153" s="22" t="s">
        <v>468</v>
      </c>
      <c r="D153" s="23">
        <v>1472</v>
      </c>
      <c r="E153" s="22" t="s">
        <v>479</v>
      </c>
      <c r="F153" s="22" t="s">
        <v>150</v>
      </c>
      <c r="G153" s="24">
        <v>1634546.4576271186</v>
      </c>
      <c r="H153" s="24"/>
      <c r="I153" s="23" t="str">
        <f t="shared" ref="I153:I154" si="45">IF(B153="A","20bps or 2ticks",IF(B153="B","50bps or 3ticks",IF(B153="C","50bps or 3ticks",IF(B153="D","80bps or 4ticks","error"))))</f>
        <v>50bps or 3ticks</v>
      </c>
      <c r="J153" s="25">
        <f t="shared" ref="J153:J154" si="46">IF(B153="A",30000000,IF(B153="B",10000000,IF(B153="C",5000000,IF(B153="D",5000000,"error"))))</f>
        <v>10000000</v>
      </c>
      <c r="K153" s="23"/>
      <c r="L153" s="26" t="str">
        <f t="shared" ref="L153:L154" si="47">IF(AND(B153&lt;&gt;"A",N153=1)=TRUE,"Yes","")</f>
        <v/>
      </c>
      <c r="M153" s="23"/>
      <c r="N153" s="27">
        <v>5</v>
      </c>
      <c r="O153" s="23"/>
      <c r="P153" s="27">
        <f t="shared" ref="P153:P154" si="48">IF(N153=1,IF(O153="Yes",0.9,0.7),IF(N153=2,IF(O153="Yes",0.5,0.3),IF(N153=3,0.2,IF(N153=4,0.1,IF(N153=5,0,"error")))))</f>
        <v>0</v>
      </c>
      <c r="Q153" s="26" t="s">
        <v>608</v>
      </c>
    </row>
    <row r="154" spans="1:17" s="28" customFormat="1" ht="31.5" x14ac:dyDescent="0.25">
      <c r="A154" s="22"/>
      <c r="B154" s="23" t="s">
        <v>186</v>
      </c>
      <c r="C154" s="22" t="s">
        <v>547</v>
      </c>
      <c r="D154" s="23">
        <v>2251</v>
      </c>
      <c r="E154" s="22" t="s">
        <v>548</v>
      </c>
      <c r="F154" s="22" t="s">
        <v>215</v>
      </c>
      <c r="G154" s="24">
        <v>22361979.661016949</v>
      </c>
      <c r="H154" s="24"/>
      <c r="I154" s="23" t="str">
        <f t="shared" si="45"/>
        <v>50bps or 3ticks</v>
      </c>
      <c r="J154" s="25">
        <f t="shared" si="46"/>
        <v>10000000</v>
      </c>
      <c r="K154" s="23"/>
      <c r="L154" s="26" t="str">
        <f t="shared" si="47"/>
        <v/>
      </c>
      <c r="M154" s="23"/>
      <c r="N154" s="27">
        <v>5</v>
      </c>
      <c r="O154" s="23"/>
      <c r="P154" s="27">
        <f t="shared" si="48"/>
        <v>0</v>
      </c>
      <c r="Q154" s="26" t="s">
        <v>608</v>
      </c>
    </row>
    <row r="155" spans="1:17" s="28" customFormat="1" ht="31.5" x14ac:dyDescent="0.25">
      <c r="A155" s="22"/>
      <c r="B155" s="23" t="s">
        <v>186</v>
      </c>
      <c r="C155" s="33" t="s">
        <v>579</v>
      </c>
      <c r="D155" s="23">
        <v>2094</v>
      </c>
      <c r="E155" s="22" t="s">
        <v>580</v>
      </c>
      <c r="F155" s="22" t="s">
        <v>581</v>
      </c>
      <c r="G155" s="24">
        <v>6257416.3559322031</v>
      </c>
      <c r="H155" s="24"/>
      <c r="I155" s="23" t="str">
        <f>IF(B155="A","20bps or 2ticks",IF(B155="B","50bps or 3ticks",IF(B155="C","50bps or 3ticks",IF(B155="D","80bps or 4ticks","error"))))</f>
        <v>50bps or 3ticks</v>
      </c>
      <c r="J155" s="25">
        <f>IF(B155="A",30000000,IF(B155="B",10000000,IF(B155="C",5000000,IF(B155="D",5000000,"error"))))</f>
        <v>10000000</v>
      </c>
      <c r="K155" s="23"/>
      <c r="L155" s="26"/>
      <c r="M155" s="23"/>
      <c r="N155" s="27">
        <v>5</v>
      </c>
      <c r="O155" s="23"/>
      <c r="P155" s="27">
        <f>IF(N155=1,IF(O155="Yes",0.9,0.7),IF(N155=2,IF(O155="Yes",0.5,0.3),IF(N155=3,0.2,IF(N155=4,0.1,IF(N155=5,0,"error")))))</f>
        <v>0</v>
      </c>
      <c r="Q155" s="26" t="s">
        <v>609</v>
      </c>
    </row>
    <row r="156" spans="1:17" s="28" customFormat="1" ht="31.5" x14ac:dyDescent="0.25">
      <c r="A156" s="22" t="s">
        <v>555</v>
      </c>
      <c r="B156" s="23" t="s">
        <v>186</v>
      </c>
      <c r="C156" s="34" t="s">
        <v>557</v>
      </c>
      <c r="D156" s="23">
        <v>2011</v>
      </c>
      <c r="E156" s="22" t="s">
        <v>610</v>
      </c>
      <c r="F156" s="22" t="s">
        <v>611</v>
      </c>
      <c r="G156" s="24">
        <v>42384873.745762713</v>
      </c>
      <c r="H156" s="24"/>
      <c r="I156" s="23" t="str">
        <f>IF(B156="A","20bps or 2ticks",IF(B156="B","50bps or 3ticks",IF(B156="C","50bps or 3ticks",IF(B156="D","80bps or 4ticks","error"))))</f>
        <v>50bps or 3ticks</v>
      </c>
      <c r="J156" s="25">
        <f>IF(B156="A",30000000,IF(B156="B",10000000,IF(B156="C",5000000,IF(B156="D",5000000,"error"))))</f>
        <v>10000000</v>
      </c>
      <c r="K156" s="23"/>
      <c r="L156" s="26" t="str">
        <f t="shared" ref="L156" si="49">IF(AND(B156&lt;&gt;"A",N156=1)=TRUE,"Yes","")</f>
        <v>Yes</v>
      </c>
      <c r="M156" s="23"/>
      <c r="N156" s="27">
        <f>IF(ISNUMBER(G156)=TRUE,IF(G156&lt;100000000,1,IF(G156&lt;500000000,2,IF(G156&lt;1000000000,3,IF(G156&lt;5000000000,4,5)))),1)</f>
        <v>1</v>
      </c>
      <c r="O156" s="23"/>
      <c r="P156" s="27">
        <f>IF(N156=1,IF(O156="Yes",0.9,0.7),IF(N156=2,IF(O156="Yes",0.5,0.3),IF(N156=3,0.2,IF(N156=4,0.1,IF(N156=5,0,"error")))))</f>
        <v>0.7</v>
      </c>
      <c r="Q156" s="26" t="s">
        <v>175</v>
      </c>
    </row>
    <row r="157" spans="1:17" s="28" customFormat="1" x14ac:dyDescent="0.25">
      <c r="A157" s="22"/>
      <c r="B157" s="23" t="s">
        <v>186</v>
      </c>
      <c r="C157" s="34" t="s">
        <v>557</v>
      </c>
      <c r="D157" s="23">
        <v>2080</v>
      </c>
      <c r="E157" s="22" t="s">
        <v>559</v>
      </c>
      <c r="F157" s="22" t="s">
        <v>255</v>
      </c>
      <c r="G157" s="24">
        <v>440925765.84745765</v>
      </c>
      <c r="H157" s="24"/>
      <c r="I157" s="23" t="str">
        <f t="shared" ref="I157:I198" si="50">IF(B157="A","20bps or 2ticks",IF(B157="B","50bps or 3ticks",IF(B157="C","50bps or 3ticks",IF(B157="D","80bps or 4ticks","error"))))</f>
        <v>50bps or 3ticks</v>
      </c>
      <c r="J157" s="25">
        <f t="shared" ref="J157:J198" si="51">IF(B157="A",30000000,IF(B157="B",10000000,IF(B157="C",5000000,IF(B157="D",5000000,"error"))))</f>
        <v>10000000</v>
      </c>
      <c r="K157" s="23"/>
      <c r="L157" s="26" t="str">
        <f>IF(AND(B157&lt;&gt;"A",N157=1)=TRUE,"Yes","")</f>
        <v/>
      </c>
      <c r="M157" s="23"/>
      <c r="N157" s="27">
        <f t="shared" ref="N157:N198" si="52">IF(ISNUMBER(G157)=TRUE,IF(G157&lt;100000000,1,IF(G157&lt;500000000,2,IF(G157&lt;1000000000,3,IF(G157&lt;5000000000,4,5)))),1)</f>
        <v>2</v>
      </c>
      <c r="O157" s="23"/>
      <c r="P157" s="27">
        <f t="shared" ref="P157:P199" si="53">IF(N157=1,IF(O157="Yes",0.9,0.7),IF(N157=2,IF(O157="Yes",0.5,0.3),IF(N157=3,0.2,IF(N157=4,0.1,IF(N157=5,0,"error")))))</f>
        <v>0.3</v>
      </c>
      <c r="Q157" s="26" t="s">
        <v>175</v>
      </c>
    </row>
    <row r="158" spans="1:17" s="28" customFormat="1" x14ac:dyDescent="0.25">
      <c r="A158" s="22"/>
      <c r="B158" s="23" t="s">
        <v>186</v>
      </c>
      <c r="C158" s="34" t="s">
        <v>557</v>
      </c>
      <c r="D158" s="23">
        <v>2081</v>
      </c>
      <c r="E158" s="22" t="s">
        <v>560</v>
      </c>
      <c r="F158" s="22" t="s">
        <v>255</v>
      </c>
      <c r="G158" s="24">
        <v>11991256.355932204</v>
      </c>
      <c r="H158" s="24"/>
      <c r="I158" s="23" t="str">
        <f t="shared" si="50"/>
        <v>50bps or 3ticks</v>
      </c>
      <c r="J158" s="25">
        <f t="shared" si="51"/>
        <v>10000000</v>
      </c>
      <c r="K158" s="23"/>
      <c r="L158" s="26" t="str">
        <f>IF(AND(B158&lt;&gt;"A",N158=1)=TRUE,"Yes","")</f>
        <v>Yes</v>
      </c>
      <c r="M158" s="23"/>
      <c r="N158" s="27">
        <f t="shared" si="52"/>
        <v>1</v>
      </c>
      <c r="O158" s="23"/>
      <c r="P158" s="27">
        <f t="shared" si="53"/>
        <v>0.7</v>
      </c>
      <c r="Q158" s="26" t="s">
        <v>175</v>
      </c>
    </row>
    <row r="159" spans="1:17" s="28" customFormat="1" x14ac:dyDescent="0.25">
      <c r="A159" s="22"/>
      <c r="B159" s="23" t="s">
        <v>186</v>
      </c>
      <c r="C159" s="34" t="s">
        <v>557</v>
      </c>
      <c r="D159" s="23">
        <v>2082</v>
      </c>
      <c r="E159" s="22" t="s">
        <v>561</v>
      </c>
      <c r="F159" s="22" t="s">
        <v>255</v>
      </c>
      <c r="G159" s="24">
        <v>3611450.4067796608</v>
      </c>
      <c r="H159" s="24"/>
      <c r="I159" s="23" t="str">
        <f t="shared" si="50"/>
        <v>50bps or 3ticks</v>
      </c>
      <c r="J159" s="25">
        <f t="shared" si="51"/>
        <v>10000000</v>
      </c>
      <c r="K159" s="23"/>
      <c r="L159" s="26" t="str">
        <f>IF(AND(B159&lt;&gt;"A",N159=1)=TRUE,"Yes","")</f>
        <v>Yes</v>
      </c>
      <c r="M159" s="23"/>
      <c r="N159" s="27">
        <f t="shared" si="52"/>
        <v>1</v>
      </c>
      <c r="O159" s="23"/>
      <c r="P159" s="27">
        <f t="shared" si="53"/>
        <v>0.7</v>
      </c>
      <c r="Q159" s="26" t="s">
        <v>175</v>
      </c>
    </row>
    <row r="160" spans="1:17" s="28" customFormat="1" x14ac:dyDescent="0.25">
      <c r="A160" s="22"/>
      <c r="B160" s="23" t="s">
        <v>186</v>
      </c>
      <c r="C160" s="34" t="s">
        <v>557</v>
      </c>
      <c r="D160" s="23">
        <v>2083</v>
      </c>
      <c r="E160" s="22" t="s">
        <v>558</v>
      </c>
      <c r="F160" s="22" t="s">
        <v>215</v>
      </c>
      <c r="G160" s="24">
        <v>43970082.745762713</v>
      </c>
      <c r="H160" s="24"/>
      <c r="I160" s="23" t="str">
        <f t="shared" si="50"/>
        <v>50bps or 3ticks</v>
      </c>
      <c r="J160" s="25">
        <f t="shared" si="51"/>
        <v>10000000</v>
      </c>
      <c r="K160" s="23"/>
      <c r="L160" s="26" t="str">
        <f t="shared" ref="L160:L163" si="54">IF(AND(B160&lt;&gt;"A",N160=1)=TRUE,"Yes","")</f>
        <v>Yes</v>
      </c>
      <c r="M160" s="23"/>
      <c r="N160" s="27">
        <f t="shared" si="52"/>
        <v>1</v>
      </c>
      <c r="O160" s="23"/>
      <c r="P160" s="27">
        <f t="shared" si="53"/>
        <v>0.7</v>
      </c>
      <c r="Q160" s="26" t="s">
        <v>175</v>
      </c>
    </row>
    <row r="161" spans="1:17" s="28" customFormat="1" x14ac:dyDescent="0.25">
      <c r="A161" s="22"/>
      <c r="B161" s="23" t="s">
        <v>186</v>
      </c>
      <c r="C161" s="34" t="s">
        <v>557</v>
      </c>
      <c r="D161" s="23">
        <v>2084</v>
      </c>
      <c r="E161" s="22" t="s">
        <v>556</v>
      </c>
      <c r="F161" s="22" t="s">
        <v>215</v>
      </c>
      <c r="G161" s="24">
        <v>138029421.08474576</v>
      </c>
      <c r="H161" s="24"/>
      <c r="I161" s="23" t="str">
        <f t="shared" si="50"/>
        <v>50bps or 3ticks</v>
      </c>
      <c r="J161" s="25">
        <f t="shared" si="51"/>
        <v>10000000</v>
      </c>
      <c r="K161" s="23"/>
      <c r="L161" s="26" t="str">
        <f t="shared" si="54"/>
        <v/>
      </c>
      <c r="M161" s="23"/>
      <c r="N161" s="27">
        <f t="shared" si="52"/>
        <v>2</v>
      </c>
      <c r="O161" s="23"/>
      <c r="P161" s="27">
        <f t="shared" si="53"/>
        <v>0.3</v>
      </c>
      <c r="Q161" s="26" t="s">
        <v>175</v>
      </c>
    </row>
    <row r="162" spans="1:17" s="28" customFormat="1" x14ac:dyDescent="0.25">
      <c r="A162" s="22"/>
      <c r="B162" s="23" t="s">
        <v>186</v>
      </c>
      <c r="C162" s="34" t="s">
        <v>557</v>
      </c>
      <c r="D162" s="23">
        <v>2085</v>
      </c>
      <c r="E162" s="22" t="s">
        <v>562</v>
      </c>
      <c r="F162" s="22" t="s">
        <v>582</v>
      </c>
      <c r="G162" s="24">
        <v>106420945.40677966</v>
      </c>
      <c r="H162" s="24"/>
      <c r="I162" s="23" t="str">
        <f t="shared" si="50"/>
        <v>50bps or 3ticks</v>
      </c>
      <c r="J162" s="25">
        <f t="shared" si="51"/>
        <v>10000000</v>
      </c>
      <c r="K162" s="23"/>
      <c r="L162" s="26" t="str">
        <f t="shared" ref="L162" si="55">IF(AND(B162&lt;&gt;"A",N162=1)=TRUE,"Yes","")</f>
        <v/>
      </c>
      <c r="M162" s="23"/>
      <c r="N162" s="27">
        <f t="shared" si="52"/>
        <v>2</v>
      </c>
      <c r="O162" s="23"/>
      <c r="P162" s="27">
        <f t="shared" si="53"/>
        <v>0.3</v>
      </c>
      <c r="Q162" s="26" t="s">
        <v>175</v>
      </c>
    </row>
    <row r="163" spans="1:17" s="28" customFormat="1" ht="31.5" x14ac:dyDescent="0.25">
      <c r="A163" s="17"/>
      <c r="B163" s="18" t="s">
        <v>186</v>
      </c>
      <c r="C163" s="31" t="s">
        <v>557</v>
      </c>
      <c r="D163" s="18" t="s">
        <v>644</v>
      </c>
      <c r="E163" s="17" t="s">
        <v>647</v>
      </c>
      <c r="F163" s="17" t="s">
        <v>645</v>
      </c>
      <c r="G163" s="19" t="s">
        <v>646</v>
      </c>
      <c r="H163" s="19"/>
      <c r="I163" s="18" t="str">
        <f t="shared" ref="I163" si="56">IF(B163="A","20bps or 2ticks",IF(B163="B","50bps or 3ticks",IF(B163="C","50bps or 3ticks",IF(B163="D","80bps or 4ticks","error"))))</f>
        <v>50bps or 3ticks</v>
      </c>
      <c r="J163" s="32">
        <f t="shared" ref="J163" si="57">IF(B163="A",30000000,IF(B163="B",10000000,IF(B163="C",5000000,IF(B163="D",5000000,"error"))))</f>
        <v>10000000</v>
      </c>
      <c r="K163" s="18"/>
      <c r="L163" s="20" t="str">
        <f t="shared" si="54"/>
        <v>Yes</v>
      </c>
      <c r="M163" s="18"/>
      <c r="N163" s="21">
        <f t="shared" ref="N163" si="58">IF(ISNUMBER(G163)=TRUE,IF(G163&lt;100000000,1,IF(G163&lt;500000000,2,IF(G163&lt;1000000000,3,IF(G163&lt;5000000000,4,5)))),1)</f>
        <v>1</v>
      </c>
      <c r="O163" s="18"/>
      <c r="P163" s="21">
        <f t="shared" ref="P163" si="59">IF(N163=1,IF(O163="Yes",0.9,0.7),IF(N163=2,IF(O163="Yes",0.5,0.3),IF(N163=3,0.2,IF(N163=4,0.1,IF(N163=5,0,"error")))))</f>
        <v>0.7</v>
      </c>
      <c r="Q163" s="20" t="s">
        <v>175</v>
      </c>
    </row>
    <row r="164" spans="1:17" ht="31.5" x14ac:dyDescent="0.25">
      <c r="A164" s="4" t="s">
        <v>499</v>
      </c>
      <c r="B164" s="5" t="s">
        <v>148</v>
      </c>
      <c r="C164" s="4" t="s">
        <v>182</v>
      </c>
      <c r="D164" s="5">
        <v>1659</v>
      </c>
      <c r="E164" s="4" t="s">
        <v>184</v>
      </c>
      <c r="F164" s="4" t="s">
        <v>185</v>
      </c>
      <c r="G164" s="6">
        <v>30455519.169491526</v>
      </c>
      <c r="H164" s="6"/>
      <c r="I164" s="5" t="str">
        <f t="shared" si="50"/>
        <v>50bps or 3ticks</v>
      </c>
      <c r="J164" s="9">
        <f t="shared" si="51"/>
        <v>5000000</v>
      </c>
      <c r="K164" s="5" t="s">
        <v>167</v>
      </c>
      <c r="L164" s="10" t="str">
        <f t="shared" si="24"/>
        <v>Yes</v>
      </c>
      <c r="M164" s="5"/>
      <c r="N164" s="7">
        <f t="shared" si="52"/>
        <v>1</v>
      </c>
      <c r="O164" s="5" t="s">
        <v>167</v>
      </c>
      <c r="P164" s="7">
        <f t="shared" si="53"/>
        <v>0.9</v>
      </c>
      <c r="Q164" s="10" t="s">
        <v>175</v>
      </c>
    </row>
    <row r="165" spans="1:17" x14ac:dyDescent="0.25">
      <c r="A165" s="4"/>
      <c r="B165" s="5" t="s">
        <v>148</v>
      </c>
      <c r="C165" s="4" t="s">
        <v>89</v>
      </c>
      <c r="D165" s="5">
        <v>1555</v>
      </c>
      <c r="E165" s="4" t="s">
        <v>90</v>
      </c>
      <c r="F165" s="4" t="s">
        <v>151</v>
      </c>
      <c r="G165" s="6">
        <v>14533395.338983051</v>
      </c>
      <c r="H165" s="6"/>
      <c r="I165" s="5" t="str">
        <f t="shared" si="50"/>
        <v>50bps or 3ticks</v>
      </c>
      <c r="J165" s="9">
        <f t="shared" si="51"/>
        <v>5000000</v>
      </c>
      <c r="K165" s="5" t="s">
        <v>167</v>
      </c>
      <c r="L165" s="10" t="str">
        <f t="shared" si="24"/>
        <v>Yes</v>
      </c>
      <c r="M165" s="5"/>
      <c r="N165" s="7">
        <f t="shared" si="52"/>
        <v>1</v>
      </c>
      <c r="O165" s="5"/>
      <c r="P165" s="7">
        <f t="shared" si="53"/>
        <v>0.7</v>
      </c>
      <c r="Q165" s="10" t="s">
        <v>175</v>
      </c>
    </row>
    <row r="166" spans="1:17" ht="31.5" x14ac:dyDescent="0.25">
      <c r="A166" s="4"/>
      <c r="B166" s="5" t="s">
        <v>148</v>
      </c>
      <c r="C166" s="4" t="s">
        <v>91</v>
      </c>
      <c r="D166" s="5">
        <v>1495</v>
      </c>
      <c r="E166" s="4" t="s">
        <v>92</v>
      </c>
      <c r="F166" s="4" t="s">
        <v>239</v>
      </c>
      <c r="G166" s="6">
        <v>6052804.237288136</v>
      </c>
      <c r="H166" s="6"/>
      <c r="I166" s="5" t="str">
        <f t="shared" si="50"/>
        <v>50bps or 3ticks</v>
      </c>
      <c r="J166" s="9">
        <f t="shared" si="51"/>
        <v>5000000</v>
      </c>
      <c r="K166" s="5" t="s">
        <v>167</v>
      </c>
      <c r="L166" s="10" t="str">
        <f t="shared" si="24"/>
        <v>Yes</v>
      </c>
      <c r="M166" s="5"/>
      <c r="N166" s="7">
        <f t="shared" si="52"/>
        <v>1</v>
      </c>
      <c r="O166" s="5"/>
      <c r="P166" s="7">
        <f t="shared" si="53"/>
        <v>0.7</v>
      </c>
      <c r="Q166" s="10" t="s">
        <v>175</v>
      </c>
    </row>
    <row r="167" spans="1:17" ht="31.5" x14ac:dyDescent="0.25">
      <c r="A167" s="4"/>
      <c r="B167" s="11" t="s">
        <v>188</v>
      </c>
      <c r="C167" s="4" t="s">
        <v>194</v>
      </c>
      <c r="D167" s="5">
        <v>2515</v>
      </c>
      <c r="E167" s="4" t="s">
        <v>195</v>
      </c>
      <c r="F167" s="4" t="s">
        <v>150</v>
      </c>
      <c r="G167" s="6">
        <v>36326493.898305088</v>
      </c>
      <c r="H167" s="6"/>
      <c r="I167" s="5" t="str">
        <f t="shared" si="50"/>
        <v>50bps or 3ticks</v>
      </c>
      <c r="J167" s="9">
        <f t="shared" si="51"/>
        <v>5000000</v>
      </c>
      <c r="K167" s="5" t="s">
        <v>167</v>
      </c>
      <c r="L167" s="10" t="str">
        <f t="shared" ref="L167:L169" si="60">IF(AND(B167&lt;&gt;"A",N167=1)=TRUE,"Yes","")</f>
        <v>Yes</v>
      </c>
      <c r="M167" s="5"/>
      <c r="N167" s="7">
        <f t="shared" si="52"/>
        <v>1</v>
      </c>
      <c r="O167" s="5" t="s">
        <v>167</v>
      </c>
      <c r="P167" s="7">
        <f t="shared" si="53"/>
        <v>0.9</v>
      </c>
      <c r="Q167" s="10" t="s">
        <v>175</v>
      </c>
    </row>
    <row r="168" spans="1:17" s="28" customFormat="1" ht="31.5" x14ac:dyDescent="0.25">
      <c r="A168" s="17"/>
      <c r="B168" s="18" t="s">
        <v>149</v>
      </c>
      <c r="C168" s="17" t="s">
        <v>628</v>
      </c>
      <c r="D168" s="18">
        <v>2018</v>
      </c>
      <c r="E168" s="17" t="s">
        <v>625</v>
      </c>
      <c r="F168" s="17" t="s">
        <v>626</v>
      </c>
      <c r="G168" s="19" t="s">
        <v>627</v>
      </c>
      <c r="H168" s="19"/>
      <c r="I168" s="18" t="str">
        <f t="shared" ref="I168" si="61">IF(B168="A","20bps or 2ticks",IF(B168="B","50bps or 3ticks",IF(B168="C","50bps or 3ticks",IF(B168="D","80bps or 4ticks","error"))))</f>
        <v>50bps or 3ticks</v>
      </c>
      <c r="J168" s="32">
        <f t="shared" ref="J168" si="62">IF(B168="A",30000000,IF(B168="B",10000000,IF(B168="C",5000000,IF(B168="D",5000000,"error"))))</f>
        <v>5000000</v>
      </c>
      <c r="K168" s="18" t="s">
        <v>175</v>
      </c>
      <c r="L168" s="20" t="str">
        <f t="shared" si="60"/>
        <v>Yes</v>
      </c>
      <c r="M168" s="18"/>
      <c r="N168" s="21">
        <f t="shared" ref="N168" si="63">IF(ISNUMBER(G168)=TRUE,IF(G168&lt;100000000,1,IF(G168&lt;500000000,2,IF(G168&lt;1000000000,3,IF(G168&lt;5000000000,4,5)))),1)</f>
        <v>1</v>
      </c>
      <c r="O168" s="18"/>
      <c r="P168" s="21">
        <f t="shared" ref="P168" si="64">IF(N168=1,IF(O168="Yes",0.9,0.7),IF(N168=2,IF(O168="Yes",0.5,0.3),IF(N168=3,0.2,IF(N168=4,0.1,IF(N168=5,0,"error")))))</f>
        <v>0.7</v>
      </c>
      <c r="Q168" s="20" t="s">
        <v>175</v>
      </c>
    </row>
    <row r="169" spans="1:17" s="28" customFormat="1" ht="31.5" x14ac:dyDescent="0.25">
      <c r="A169" s="22"/>
      <c r="B169" s="23" t="s">
        <v>148</v>
      </c>
      <c r="C169" s="22" t="s">
        <v>613</v>
      </c>
      <c r="D169" s="23">
        <v>2864</v>
      </c>
      <c r="E169" s="22" t="s">
        <v>442</v>
      </c>
      <c r="F169" s="22" t="s">
        <v>296</v>
      </c>
      <c r="G169" s="24">
        <v>494381.59322033898</v>
      </c>
      <c r="H169" s="24"/>
      <c r="I169" s="5" t="str">
        <f t="shared" si="50"/>
        <v>50bps or 3ticks</v>
      </c>
      <c r="J169" s="9">
        <f t="shared" si="51"/>
        <v>5000000</v>
      </c>
      <c r="K169" s="23" t="s">
        <v>175</v>
      </c>
      <c r="L169" s="26" t="str">
        <f t="shared" si="60"/>
        <v>Yes</v>
      </c>
      <c r="M169" s="23"/>
      <c r="N169" s="7">
        <f t="shared" si="52"/>
        <v>1</v>
      </c>
      <c r="O169" s="23"/>
      <c r="P169" s="7">
        <f t="shared" si="53"/>
        <v>0.7</v>
      </c>
      <c r="Q169" s="10" t="s">
        <v>175</v>
      </c>
    </row>
    <row r="170" spans="1:17" x14ac:dyDescent="0.25">
      <c r="A170" s="4" t="s">
        <v>165</v>
      </c>
      <c r="B170" s="5" t="s">
        <v>148</v>
      </c>
      <c r="C170" s="4" t="s">
        <v>93</v>
      </c>
      <c r="D170" s="5">
        <v>1322</v>
      </c>
      <c r="E170" s="4" t="s">
        <v>94</v>
      </c>
      <c r="F170" s="4" t="s">
        <v>151</v>
      </c>
      <c r="G170" s="6">
        <v>9298280.5084745754</v>
      </c>
      <c r="H170" s="6"/>
      <c r="I170" s="5" t="str">
        <f t="shared" si="50"/>
        <v>50bps or 3ticks</v>
      </c>
      <c r="J170" s="9">
        <f t="shared" si="51"/>
        <v>5000000</v>
      </c>
      <c r="K170" s="5" t="s">
        <v>167</v>
      </c>
      <c r="L170" s="10" t="str">
        <f t="shared" ref="L170:L219" si="65">IF(AND(B170&lt;&gt;"A",N170=1)=TRUE,"Yes","")</f>
        <v>Yes</v>
      </c>
      <c r="M170" s="5"/>
      <c r="N170" s="7">
        <f t="shared" si="52"/>
        <v>1</v>
      </c>
      <c r="O170" s="5"/>
      <c r="P170" s="7">
        <f t="shared" si="53"/>
        <v>0.7</v>
      </c>
      <c r="Q170" s="10" t="s">
        <v>175</v>
      </c>
    </row>
    <row r="171" spans="1:17" s="28" customFormat="1" x14ac:dyDescent="0.25">
      <c r="A171" s="22"/>
      <c r="B171" s="23" t="s">
        <v>148</v>
      </c>
      <c r="C171" s="22" t="s">
        <v>250</v>
      </c>
      <c r="D171" s="23">
        <v>2553</v>
      </c>
      <c r="E171" s="22" t="s">
        <v>251</v>
      </c>
      <c r="F171" s="22" t="s">
        <v>152</v>
      </c>
      <c r="G171" s="24">
        <v>277513.89830508473</v>
      </c>
      <c r="H171" s="24"/>
      <c r="I171" s="5" t="str">
        <f t="shared" si="50"/>
        <v>50bps or 3ticks</v>
      </c>
      <c r="J171" s="9">
        <f t="shared" si="51"/>
        <v>5000000</v>
      </c>
      <c r="K171" s="23" t="s">
        <v>167</v>
      </c>
      <c r="L171" s="26" t="str">
        <f t="shared" si="65"/>
        <v>Yes</v>
      </c>
      <c r="M171" s="23"/>
      <c r="N171" s="7">
        <f t="shared" si="52"/>
        <v>1</v>
      </c>
      <c r="O171" s="23"/>
      <c r="P171" s="7">
        <f t="shared" si="53"/>
        <v>0.7</v>
      </c>
      <c r="Q171" s="10" t="s">
        <v>175</v>
      </c>
    </row>
    <row r="172" spans="1:17" ht="31.5" x14ac:dyDescent="0.25">
      <c r="A172" s="4"/>
      <c r="B172" s="5" t="s">
        <v>148</v>
      </c>
      <c r="C172" s="4" t="s">
        <v>95</v>
      </c>
      <c r="D172" s="5">
        <v>1309</v>
      </c>
      <c r="E172" s="4" t="s">
        <v>249</v>
      </c>
      <c r="F172" s="4" t="s">
        <v>150</v>
      </c>
      <c r="G172" s="6">
        <v>14705139.322033899</v>
      </c>
      <c r="H172" s="6"/>
      <c r="I172" s="5" t="str">
        <f t="shared" si="50"/>
        <v>50bps or 3ticks</v>
      </c>
      <c r="J172" s="9">
        <f t="shared" si="51"/>
        <v>5000000</v>
      </c>
      <c r="K172" s="5" t="s">
        <v>167</v>
      </c>
      <c r="L172" s="10" t="str">
        <f t="shared" si="65"/>
        <v>Yes</v>
      </c>
      <c r="M172" s="5"/>
      <c r="N172" s="7">
        <f t="shared" si="52"/>
        <v>1</v>
      </c>
      <c r="O172" s="5"/>
      <c r="P172" s="7">
        <f t="shared" si="53"/>
        <v>0.7</v>
      </c>
      <c r="Q172" s="10" t="s">
        <v>175</v>
      </c>
    </row>
    <row r="173" spans="1:17" s="28" customFormat="1" ht="31.5" x14ac:dyDescent="0.25">
      <c r="A173" s="22"/>
      <c r="B173" s="23" t="s">
        <v>148</v>
      </c>
      <c r="C173" s="22" t="s">
        <v>247</v>
      </c>
      <c r="D173" s="23">
        <v>2530</v>
      </c>
      <c r="E173" s="22" t="s">
        <v>248</v>
      </c>
      <c r="F173" s="22" t="s">
        <v>582</v>
      </c>
      <c r="G173" s="24">
        <v>1027187.2881355932</v>
      </c>
      <c r="H173" s="24"/>
      <c r="I173" s="5" t="str">
        <f t="shared" si="50"/>
        <v>50bps or 3ticks</v>
      </c>
      <c r="J173" s="9">
        <f t="shared" si="51"/>
        <v>5000000</v>
      </c>
      <c r="K173" s="23" t="s">
        <v>167</v>
      </c>
      <c r="L173" s="26" t="str">
        <f t="shared" si="65"/>
        <v>Yes</v>
      </c>
      <c r="M173" s="23"/>
      <c r="N173" s="7">
        <f t="shared" si="52"/>
        <v>1</v>
      </c>
      <c r="O173" s="23"/>
      <c r="P173" s="7">
        <f t="shared" si="53"/>
        <v>0.7</v>
      </c>
      <c r="Q173" s="10" t="s">
        <v>175</v>
      </c>
    </row>
    <row r="174" spans="1:17" s="28" customFormat="1" x14ac:dyDescent="0.25">
      <c r="A174" s="22"/>
      <c r="B174" s="23" t="s">
        <v>148</v>
      </c>
      <c r="C174" s="22" t="s">
        <v>329</v>
      </c>
      <c r="D174" s="23">
        <v>2628</v>
      </c>
      <c r="E174" s="22" t="s">
        <v>330</v>
      </c>
      <c r="F174" s="22" t="s">
        <v>290</v>
      </c>
      <c r="G174" s="24">
        <v>5756783.5254237289</v>
      </c>
      <c r="H174" s="24"/>
      <c r="I174" s="5" t="str">
        <f t="shared" si="50"/>
        <v>50bps or 3ticks</v>
      </c>
      <c r="J174" s="9">
        <f t="shared" si="51"/>
        <v>5000000</v>
      </c>
      <c r="K174" s="23" t="s">
        <v>167</v>
      </c>
      <c r="L174" s="26" t="str">
        <f t="shared" ref="L174:L175" si="66">IF(AND(B174&lt;&gt;"A",N174=1)=TRUE,"Yes","")</f>
        <v>Yes</v>
      </c>
      <c r="M174" s="23"/>
      <c r="N174" s="7">
        <f t="shared" si="52"/>
        <v>1</v>
      </c>
      <c r="O174" s="23"/>
      <c r="P174" s="7">
        <f t="shared" si="53"/>
        <v>0.7</v>
      </c>
      <c r="Q174" s="10" t="s">
        <v>175</v>
      </c>
    </row>
    <row r="175" spans="1:17" s="28" customFormat="1" ht="31.5" x14ac:dyDescent="0.25">
      <c r="A175" s="22"/>
      <c r="B175" s="23" t="s">
        <v>148</v>
      </c>
      <c r="C175" s="22" t="s">
        <v>332</v>
      </c>
      <c r="D175" s="23">
        <v>2629</v>
      </c>
      <c r="E175" s="22" t="s">
        <v>331</v>
      </c>
      <c r="F175" s="22" t="s">
        <v>290</v>
      </c>
      <c r="G175" s="24">
        <v>776092</v>
      </c>
      <c r="H175" s="24"/>
      <c r="I175" s="5" t="str">
        <f t="shared" si="50"/>
        <v>50bps or 3ticks</v>
      </c>
      <c r="J175" s="9">
        <f t="shared" si="51"/>
        <v>5000000</v>
      </c>
      <c r="K175" s="23" t="s">
        <v>167</v>
      </c>
      <c r="L175" s="26" t="str">
        <f t="shared" si="66"/>
        <v>Yes</v>
      </c>
      <c r="M175" s="23"/>
      <c r="N175" s="7">
        <f t="shared" si="52"/>
        <v>1</v>
      </c>
      <c r="O175" s="23"/>
      <c r="P175" s="7">
        <f t="shared" si="53"/>
        <v>0.7</v>
      </c>
      <c r="Q175" s="10" t="s">
        <v>175</v>
      </c>
    </row>
    <row r="176" spans="1:17" s="28" customFormat="1" ht="47.25" x14ac:dyDescent="0.25">
      <c r="A176" s="22"/>
      <c r="B176" s="23" t="s">
        <v>149</v>
      </c>
      <c r="C176" s="22" t="s">
        <v>554</v>
      </c>
      <c r="D176" s="23">
        <v>2254</v>
      </c>
      <c r="E176" s="22" t="s">
        <v>553</v>
      </c>
      <c r="F176" s="22" t="s">
        <v>296</v>
      </c>
      <c r="G176" s="24">
        <v>30521749.813559324</v>
      </c>
      <c r="H176" s="24"/>
      <c r="I176" s="23" t="str">
        <f t="shared" si="50"/>
        <v>50bps or 3ticks</v>
      </c>
      <c r="J176" s="25">
        <f t="shared" si="51"/>
        <v>5000000</v>
      </c>
      <c r="K176" s="23" t="s">
        <v>175</v>
      </c>
      <c r="L176" s="26" t="str">
        <f>IF(AND(B176&lt;&gt;"A",N176=1)=TRUE,"Yes","")</f>
        <v>Yes</v>
      </c>
      <c r="M176" s="23"/>
      <c r="N176" s="27">
        <f t="shared" si="52"/>
        <v>1</v>
      </c>
      <c r="O176" s="23"/>
      <c r="P176" s="27">
        <f t="shared" si="53"/>
        <v>0.7</v>
      </c>
      <c r="Q176" s="26" t="s">
        <v>175</v>
      </c>
    </row>
    <row r="177" spans="1:17" x14ac:dyDescent="0.25">
      <c r="A177" s="4"/>
      <c r="B177" s="5" t="s">
        <v>148</v>
      </c>
      <c r="C177" s="4" t="s">
        <v>96</v>
      </c>
      <c r="D177" s="5">
        <v>1678</v>
      </c>
      <c r="E177" s="4" t="s">
        <v>97</v>
      </c>
      <c r="F177" s="4" t="s">
        <v>150</v>
      </c>
      <c r="G177" s="6">
        <v>807687041.08474576</v>
      </c>
      <c r="H177" s="6"/>
      <c r="I177" s="5" t="str">
        <f t="shared" si="50"/>
        <v>50bps or 3ticks</v>
      </c>
      <c r="J177" s="9">
        <f t="shared" si="51"/>
        <v>5000000</v>
      </c>
      <c r="K177" s="5" t="s">
        <v>167</v>
      </c>
      <c r="L177" s="10" t="str">
        <f t="shared" si="65"/>
        <v/>
      </c>
      <c r="M177" s="5"/>
      <c r="N177" s="7">
        <f t="shared" si="52"/>
        <v>3</v>
      </c>
      <c r="O177" s="5"/>
      <c r="P177" s="7">
        <f t="shared" si="53"/>
        <v>0.2</v>
      </c>
      <c r="Q177" s="10" t="s">
        <v>175</v>
      </c>
    </row>
    <row r="178" spans="1:17" ht="31.5" x14ac:dyDescent="0.25">
      <c r="A178" s="4"/>
      <c r="B178" s="5" t="s">
        <v>148</v>
      </c>
      <c r="C178" s="4" t="s">
        <v>98</v>
      </c>
      <c r="D178" s="5">
        <v>1559</v>
      </c>
      <c r="E178" s="4" t="s">
        <v>99</v>
      </c>
      <c r="F178" s="4" t="s">
        <v>150</v>
      </c>
      <c r="G178" s="6">
        <v>1491633.9830508474</v>
      </c>
      <c r="H178" s="6"/>
      <c r="I178" s="5" t="str">
        <f t="shared" si="50"/>
        <v>50bps or 3ticks</v>
      </c>
      <c r="J178" s="9">
        <f t="shared" si="51"/>
        <v>5000000</v>
      </c>
      <c r="K178" s="5" t="s">
        <v>167</v>
      </c>
      <c r="L178" s="10" t="str">
        <f t="shared" si="65"/>
        <v>Yes</v>
      </c>
      <c r="M178" s="5"/>
      <c r="N178" s="7">
        <f t="shared" si="52"/>
        <v>1</v>
      </c>
      <c r="O178" s="5"/>
      <c r="P178" s="7">
        <f t="shared" si="53"/>
        <v>0.7</v>
      </c>
      <c r="Q178" s="10" t="s">
        <v>175</v>
      </c>
    </row>
    <row r="179" spans="1:17" ht="31.5" x14ac:dyDescent="0.25">
      <c r="A179" s="4"/>
      <c r="B179" s="5" t="s">
        <v>148</v>
      </c>
      <c r="C179" s="4" t="s">
        <v>100</v>
      </c>
      <c r="D179" s="5">
        <v>1560</v>
      </c>
      <c r="E179" s="4" t="s">
        <v>101</v>
      </c>
      <c r="F179" s="4" t="s">
        <v>150</v>
      </c>
      <c r="G179" s="6">
        <v>2060192.3728813559</v>
      </c>
      <c r="H179" s="6"/>
      <c r="I179" s="5" t="str">
        <f t="shared" si="50"/>
        <v>50bps or 3ticks</v>
      </c>
      <c r="J179" s="9">
        <f t="shared" si="51"/>
        <v>5000000</v>
      </c>
      <c r="K179" s="5" t="s">
        <v>167</v>
      </c>
      <c r="L179" s="10" t="str">
        <f t="shared" si="65"/>
        <v>Yes</v>
      </c>
      <c r="M179" s="5"/>
      <c r="N179" s="7">
        <f t="shared" si="52"/>
        <v>1</v>
      </c>
      <c r="O179" s="5"/>
      <c r="P179" s="7">
        <f t="shared" si="53"/>
        <v>0.7</v>
      </c>
      <c r="Q179" s="10" t="s">
        <v>175</v>
      </c>
    </row>
    <row r="180" spans="1:17" s="28" customFormat="1" ht="31.5" x14ac:dyDescent="0.25">
      <c r="A180" s="22"/>
      <c r="B180" s="23" t="s">
        <v>148</v>
      </c>
      <c r="C180" s="22" t="s">
        <v>438</v>
      </c>
      <c r="D180" s="23">
        <v>2859</v>
      </c>
      <c r="E180" s="22" t="s">
        <v>439</v>
      </c>
      <c r="F180" s="22" t="s">
        <v>150</v>
      </c>
      <c r="G180" s="24">
        <v>5953985.5084745763</v>
      </c>
      <c r="H180" s="24"/>
      <c r="I180" s="5" t="str">
        <f t="shared" si="50"/>
        <v>50bps or 3ticks</v>
      </c>
      <c r="J180" s="9">
        <f t="shared" si="51"/>
        <v>5000000</v>
      </c>
      <c r="K180" s="25" t="s">
        <v>167</v>
      </c>
      <c r="L180" s="26" t="str">
        <f t="shared" ref="L180:L182" si="67">IF(AND(B180&lt;&gt;"A",N180=1)=TRUE,"Yes","")</f>
        <v>Yes</v>
      </c>
      <c r="M180" s="23"/>
      <c r="N180" s="7">
        <f t="shared" si="52"/>
        <v>1</v>
      </c>
      <c r="O180" s="23"/>
      <c r="P180" s="7">
        <f t="shared" si="53"/>
        <v>0.7</v>
      </c>
      <c r="Q180" s="10" t="s">
        <v>175</v>
      </c>
    </row>
    <row r="181" spans="1:17" s="28" customFormat="1" ht="31.5" x14ac:dyDescent="0.25">
      <c r="A181" s="22"/>
      <c r="B181" s="23" t="s">
        <v>148</v>
      </c>
      <c r="C181" s="22" t="s">
        <v>437</v>
      </c>
      <c r="D181" s="23">
        <v>2860</v>
      </c>
      <c r="E181" s="22" t="s">
        <v>436</v>
      </c>
      <c r="F181" s="22" t="s">
        <v>150</v>
      </c>
      <c r="G181" s="24">
        <v>46974179.576271184</v>
      </c>
      <c r="H181" s="24"/>
      <c r="I181" s="5" t="str">
        <f t="shared" si="50"/>
        <v>50bps or 3ticks</v>
      </c>
      <c r="J181" s="9">
        <f t="shared" si="51"/>
        <v>5000000</v>
      </c>
      <c r="K181" s="25" t="s">
        <v>167</v>
      </c>
      <c r="L181" s="26" t="str">
        <f t="shared" si="67"/>
        <v>Yes</v>
      </c>
      <c r="M181" s="23"/>
      <c r="N181" s="7">
        <f t="shared" si="52"/>
        <v>1</v>
      </c>
      <c r="O181" s="23"/>
      <c r="P181" s="7">
        <f t="shared" si="53"/>
        <v>0.7</v>
      </c>
      <c r="Q181" s="10" t="s">
        <v>175</v>
      </c>
    </row>
    <row r="182" spans="1:17" s="28" customFormat="1" ht="31.5" x14ac:dyDescent="0.25">
      <c r="A182" s="22"/>
      <c r="B182" s="23" t="s">
        <v>149</v>
      </c>
      <c r="C182" s="22" t="s">
        <v>568</v>
      </c>
      <c r="D182" s="23">
        <v>2089</v>
      </c>
      <c r="E182" s="22" t="s">
        <v>569</v>
      </c>
      <c r="F182" s="22" t="s">
        <v>153</v>
      </c>
      <c r="G182" s="24">
        <v>20602626.016949151</v>
      </c>
      <c r="H182" s="24"/>
      <c r="I182" s="23" t="str">
        <f t="shared" si="50"/>
        <v>50bps or 3ticks</v>
      </c>
      <c r="J182" s="25">
        <f t="shared" si="51"/>
        <v>5000000</v>
      </c>
      <c r="K182" s="23" t="s">
        <v>175</v>
      </c>
      <c r="L182" s="26" t="str">
        <f t="shared" si="67"/>
        <v>Yes</v>
      </c>
      <c r="M182" s="23"/>
      <c r="N182" s="27">
        <f t="shared" si="52"/>
        <v>1</v>
      </c>
      <c r="O182" s="23"/>
      <c r="P182" s="27">
        <f t="shared" si="53"/>
        <v>0.7</v>
      </c>
      <c r="Q182" s="26" t="s">
        <v>175</v>
      </c>
    </row>
    <row r="183" spans="1:17" x14ac:dyDescent="0.25">
      <c r="A183" s="4"/>
      <c r="B183" s="5" t="s">
        <v>148</v>
      </c>
      <c r="C183" s="4" t="s">
        <v>102</v>
      </c>
      <c r="D183" s="5">
        <v>1679</v>
      </c>
      <c r="E183" s="4" t="s">
        <v>166</v>
      </c>
      <c r="F183" s="4" t="s">
        <v>255</v>
      </c>
      <c r="G183" s="6">
        <v>15183332.203389831</v>
      </c>
      <c r="H183" s="6"/>
      <c r="I183" s="5" t="str">
        <f t="shared" si="50"/>
        <v>50bps or 3ticks</v>
      </c>
      <c r="J183" s="9">
        <f t="shared" si="51"/>
        <v>5000000</v>
      </c>
      <c r="K183" s="5" t="s">
        <v>167</v>
      </c>
      <c r="L183" s="10" t="str">
        <f t="shared" si="65"/>
        <v>Yes</v>
      </c>
      <c r="M183" s="5"/>
      <c r="N183" s="7">
        <f t="shared" si="52"/>
        <v>1</v>
      </c>
      <c r="O183" s="5"/>
      <c r="P183" s="7">
        <f t="shared" si="53"/>
        <v>0.7</v>
      </c>
      <c r="Q183" s="10" t="s">
        <v>175</v>
      </c>
    </row>
    <row r="184" spans="1:17" ht="31.5" x14ac:dyDescent="0.25">
      <c r="A184" s="4"/>
      <c r="B184" s="5" t="s">
        <v>148</v>
      </c>
      <c r="C184" s="4" t="s">
        <v>103</v>
      </c>
      <c r="D184" s="5">
        <v>1546</v>
      </c>
      <c r="E184" s="4" t="s">
        <v>403</v>
      </c>
      <c r="F184" s="4" t="s">
        <v>150</v>
      </c>
      <c r="G184" s="6">
        <v>164822045.59322035</v>
      </c>
      <c r="H184" s="6"/>
      <c r="I184" s="5" t="str">
        <f t="shared" si="50"/>
        <v>50bps or 3ticks</v>
      </c>
      <c r="J184" s="9">
        <f t="shared" si="51"/>
        <v>5000000</v>
      </c>
      <c r="K184" s="5" t="s">
        <v>167</v>
      </c>
      <c r="L184" s="10" t="str">
        <f t="shared" si="65"/>
        <v/>
      </c>
      <c r="M184" s="5"/>
      <c r="N184" s="7">
        <f t="shared" si="52"/>
        <v>2</v>
      </c>
      <c r="O184" s="5"/>
      <c r="P184" s="7">
        <f t="shared" si="53"/>
        <v>0.3</v>
      </c>
      <c r="Q184" s="10" t="s">
        <v>175</v>
      </c>
    </row>
    <row r="185" spans="1:17" s="28" customFormat="1" ht="31.5" x14ac:dyDescent="0.25">
      <c r="A185" s="22"/>
      <c r="B185" s="23" t="s">
        <v>148</v>
      </c>
      <c r="C185" s="22" t="s">
        <v>392</v>
      </c>
      <c r="D185" s="23">
        <v>2846</v>
      </c>
      <c r="E185" s="22" t="s">
        <v>393</v>
      </c>
      <c r="F185" s="22" t="s">
        <v>150</v>
      </c>
      <c r="G185" s="24">
        <v>49388442.457627118</v>
      </c>
      <c r="H185" s="24"/>
      <c r="I185" s="5" t="str">
        <f t="shared" si="50"/>
        <v>50bps or 3ticks</v>
      </c>
      <c r="J185" s="9">
        <f t="shared" si="51"/>
        <v>5000000</v>
      </c>
      <c r="K185" s="23" t="s">
        <v>167</v>
      </c>
      <c r="L185" s="26" t="str">
        <f t="shared" si="65"/>
        <v>Yes</v>
      </c>
      <c r="M185" s="23"/>
      <c r="N185" s="7">
        <f t="shared" si="52"/>
        <v>1</v>
      </c>
      <c r="O185" s="23"/>
      <c r="P185" s="7">
        <f t="shared" si="53"/>
        <v>0.7</v>
      </c>
      <c r="Q185" s="10" t="s">
        <v>175</v>
      </c>
    </row>
    <row r="186" spans="1:17" s="28" customFormat="1" ht="31.5" x14ac:dyDescent="0.25">
      <c r="A186" s="22"/>
      <c r="B186" s="23" t="s">
        <v>148</v>
      </c>
      <c r="C186" s="22" t="s">
        <v>288</v>
      </c>
      <c r="D186" s="23">
        <v>2562</v>
      </c>
      <c r="E186" s="22" t="s">
        <v>289</v>
      </c>
      <c r="F186" s="22" t="s">
        <v>151</v>
      </c>
      <c r="G186" s="24">
        <v>128319278.98305085</v>
      </c>
      <c r="H186" s="24"/>
      <c r="I186" s="5" t="str">
        <f t="shared" si="50"/>
        <v>50bps or 3ticks</v>
      </c>
      <c r="J186" s="9">
        <f t="shared" si="51"/>
        <v>5000000</v>
      </c>
      <c r="K186" s="23" t="s">
        <v>175</v>
      </c>
      <c r="L186" s="26" t="str">
        <f>IF(AND(B186&lt;&gt;"A",N186=1)=TRUE,"Yes","")</f>
        <v/>
      </c>
      <c r="M186" s="23"/>
      <c r="N186" s="7">
        <f t="shared" si="52"/>
        <v>2</v>
      </c>
      <c r="O186" s="23"/>
      <c r="P186" s="7">
        <f t="shared" si="53"/>
        <v>0.3</v>
      </c>
      <c r="Q186" s="10" t="s">
        <v>175</v>
      </c>
    </row>
    <row r="187" spans="1:17" s="28" customFormat="1" ht="31.5" x14ac:dyDescent="0.25">
      <c r="A187" s="22"/>
      <c r="B187" s="23" t="s">
        <v>149</v>
      </c>
      <c r="C187" s="22" t="s">
        <v>454</v>
      </c>
      <c r="D187" s="23">
        <v>2235</v>
      </c>
      <c r="E187" s="22" t="s">
        <v>453</v>
      </c>
      <c r="F187" s="22" t="s">
        <v>221</v>
      </c>
      <c r="G187" s="24">
        <v>2823830.5932203392</v>
      </c>
      <c r="H187" s="24"/>
      <c r="I187" s="5" t="str">
        <f t="shared" si="50"/>
        <v>50bps or 3ticks</v>
      </c>
      <c r="J187" s="9">
        <f t="shared" si="51"/>
        <v>5000000</v>
      </c>
      <c r="K187" s="23" t="s">
        <v>175</v>
      </c>
      <c r="L187" s="26" t="str">
        <f>IF(AND(B187&lt;&gt;"A",N187=1)=TRUE,"Yes","")</f>
        <v>Yes</v>
      </c>
      <c r="M187" s="23"/>
      <c r="N187" s="7">
        <f t="shared" si="52"/>
        <v>1</v>
      </c>
      <c r="O187" s="23"/>
      <c r="P187" s="7">
        <f t="shared" si="53"/>
        <v>0.7</v>
      </c>
      <c r="Q187" s="10" t="s">
        <v>175</v>
      </c>
    </row>
    <row r="188" spans="1:17" s="28" customFormat="1" ht="31.5" x14ac:dyDescent="0.25">
      <c r="A188" s="22"/>
      <c r="B188" s="23" t="s">
        <v>149</v>
      </c>
      <c r="C188" s="22" t="s">
        <v>505</v>
      </c>
      <c r="D188" s="23">
        <v>2241</v>
      </c>
      <c r="E188" s="22" t="s">
        <v>506</v>
      </c>
      <c r="F188" s="22" t="s">
        <v>582</v>
      </c>
      <c r="G188" s="24">
        <v>29851960.355932202</v>
      </c>
      <c r="H188" s="24"/>
      <c r="I188" s="5" t="str">
        <f t="shared" si="50"/>
        <v>50bps or 3ticks</v>
      </c>
      <c r="J188" s="9">
        <f t="shared" si="51"/>
        <v>5000000</v>
      </c>
      <c r="K188" s="23" t="s">
        <v>175</v>
      </c>
      <c r="L188" s="26" t="str">
        <f>IF(AND(B188&lt;&gt;"A",N188=1)=TRUE,"Yes","")</f>
        <v>Yes</v>
      </c>
      <c r="M188" s="23"/>
      <c r="N188" s="7">
        <f t="shared" si="52"/>
        <v>1</v>
      </c>
      <c r="O188" s="23"/>
      <c r="P188" s="7">
        <f t="shared" si="53"/>
        <v>0.7</v>
      </c>
      <c r="Q188" s="10" t="s">
        <v>175</v>
      </c>
    </row>
    <row r="189" spans="1:17" s="28" customFormat="1" ht="31.5" x14ac:dyDescent="0.25">
      <c r="A189" s="22"/>
      <c r="B189" s="23" t="s">
        <v>149</v>
      </c>
      <c r="C189" s="22" t="s">
        <v>508</v>
      </c>
      <c r="D189" s="23">
        <v>2242</v>
      </c>
      <c r="E189" s="22" t="s">
        <v>507</v>
      </c>
      <c r="F189" s="22" t="s">
        <v>582</v>
      </c>
      <c r="G189" s="24">
        <v>3782016.6101694917</v>
      </c>
      <c r="H189" s="24"/>
      <c r="I189" s="5" t="str">
        <f t="shared" si="50"/>
        <v>50bps or 3ticks</v>
      </c>
      <c r="J189" s="9">
        <f t="shared" si="51"/>
        <v>5000000</v>
      </c>
      <c r="K189" s="23" t="s">
        <v>175</v>
      </c>
      <c r="L189" s="26" t="str">
        <f>IF(AND(B189&lt;&gt;"A",N189=1)=TRUE,"Yes","")</f>
        <v>Yes</v>
      </c>
      <c r="M189" s="23"/>
      <c r="N189" s="7">
        <f t="shared" si="52"/>
        <v>1</v>
      </c>
      <c r="O189" s="23"/>
      <c r="P189" s="7">
        <f t="shared" si="53"/>
        <v>0.7</v>
      </c>
      <c r="Q189" s="10" t="s">
        <v>175</v>
      </c>
    </row>
    <row r="190" spans="1:17" s="28" customFormat="1" ht="47.25" x14ac:dyDescent="0.25">
      <c r="A190" s="22"/>
      <c r="B190" s="23" t="s">
        <v>149</v>
      </c>
      <c r="C190" s="22" t="s">
        <v>567</v>
      </c>
      <c r="D190" s="23">
        <v>2088</v>
      </c>
      <c r="E190" s="22" t="s">
        <v>566</v>
      </c>
      <c r="F190" s="22" t="s">
        <v>153</v>
      </c>
      <c r="G190" s="24">
        <v>1867042.7966101696</v>
      </c>
      <c r="H190" s="24"/>
      <c r="I190" s="23" t="str">
        <f t="shared" si="50"/>
        <v>50bps or 3ticks</v>
      </c>
      <c r="J190" s="25">
        <f t="shared" si="51"/>
        <v>5000000</v>
      </c>
      <c r="K190" s="23" t="s">
        <v>175</v>
      </c>
      <c r="L190" s="26" t="str">
        <f t="shared" ref="L190" si="68">IF(AND(B190&lt;&gt;"A",N190=1)=TRUE,"Yes","")</f>
        <v>Yes</v>
      </c>
      <c r="M190" s="23"/>
      <c r="N190" s="27">
        <f t="shared" si="52"/>
        <v>1</v>
      </c>
      <c r="O190" s="23"/>
      <c r="P190" s="27">
        <f t="shared" si="53"/>
        <v>0.7</v>
      </c>
      <c r="Q190" s="26" t="s">
        <v>175</v>
      </c>
    </row>
    <row r="191" spans="1:17" x14ac:dyDescent="0.25">
      <c r="A191" s="4"/>
      <c r="B191" s="5" t="s">
        <v>148</v>
      </c>
      <c r="C191" s="4" t="s">
        <v>220</v>
      </c>
      <c r="D191" s="5">
        <v>1547</v>
      </c>
      <c r="E191" s="4" t="s">
        <v>104</v>
      </c>
      <c r="F191" s="4" t="s">
        <v>151</v>
      </c>
      <c r="G191" s="6">
        <v>599975547.96610165</v>
      </c>
      <c r="H191" s="6"/>
      <c r="I191" s="5" t="str">
        <f t="shared" si="50"/>
        <v>50bps or 3ticks</v>
      </c>
      <c r="J191" s="9">
        <f t="shared" si="51"/>
        <v>5000000</v>
      </c>
      <c r="K191" s="5" t="s">
        <v>167</v>
      </c>
      <c r="L191" s="10" t="str">
        <f t="shared" si="65"/>
        <v/>
      </c>
      <c r="M191" s="5"/>
      <c r="N191" s="7">
        <f t="shared" si="52"/>
        <v>3</v>
      </c>
      <c r="O191" s="5" t="s">
        <v>167</v>
      </c>
      <c r="P191" s="7">
        <f t="shared" si="53"/>
        <v>0.2</v>
      </c>
      <c r="Q191" s="10" t="s">
        <v>175</v>
      </c>
    </row>
    <row r="192" spans="1:17" ht="31.5" x14ac:dyDescent="0.25">
      <c r="A192" s="4"/>
      <c r="B192" s="5" t="s">
        <v>148</v>
      </c>
      <c r="C192" s="4" t="s">
        <v>220</v>
      </c>
      <c r="D192" s="5">
        <v>1557</v>
      </c>
      <c r="E192" s="4" t="s">
        <v>207</v>
      </c>
      <c r="F192" s="4" t="s">
        <v>154</v>
      </c>
      <c r="G192" s="6">
        <v>287975361.86440676</v>
      </c>
      <c r="H192" s="6"/>
      <c r="I192" s="5" t="str">
        <f t="shared" si="50"/>
        <v>50bps or 3ticks</v>
      </c>
      <c r="J192" s="9">
        <f t="shared" si="51"/>
        <v>5000000</v>
      </c>
      <c r="K192" s="5" t="s">
        <v>167</v>
      </c>
      <c r="L192" s="10" t="str">
        <f>IF(AND(B192&lt;&gt;"A",N192=1)=TRUE,"Yes","")</f>
        <v/>
      </c>
      <c r="M192" s="5"/>
      <c r="N192" s="7">
        <f t="shared" si="52"/>
        <v>2</v>
      </c>
      <c r="O192" s="5" t="s">
        <v>167</v>
      </c>
      <c r="P192" s="7">
        <f t="shared" si="53"/>
        <v>0.5</v>
      </c>
      <c r="Q192" s="10" t="s">
        <v>175</v>
      </c>
    </row>
    <row r="193" spans="1:17" s="28" customFormat="1" x14ac:dyDescent="0.25">
      <c r="A193" s="22"/>
      <c r="B193" s="23" t="s">
        <v>148</v>
      </c>
      <c r="C193" s="22" t="s">
        <v>220</v>
      </c>
      <c r="D193" s="23">
        <v>2558</v>
      </c>
      <c r="E193" s="22" t="s">
        <v>278</v>
      </c>
      <c r="F193" s="22" t="s">
        <v>582</v>
      </c>
      <c r="G193" s="24">
        <v>903492514.06779659</v>
      </c>
      <c r="H193" s="24"/>
      <c r="I193" s="5" t="str">
        <f t="shared" si="50"/>
        <v>50bps or 3ticks</v>
      </c>
      <c r="J193" s="9">
        <f t="shared" si="51"/>
        <v>5000000</v>
      </c>
      <c r="K193" s="23" t="s">
        <v>167</v>
      </c>
      <c r="L193" s="26" t="str">
        <f>IF(AND(B193&lt;&gt;"A",N193=1)=TRUE,"Yes","")</f>
        <v/>
      </c>
      <c r="M193" s="23"/>
      <c r="N193" s="7">
        <f t="shared" si="52"/>
        <v>3</v>
      </c>
      <c r="O193" s="23" t="s">
        <v>167</v>
      </c>
      <c r="P193" s="7">
        <f t="shared" si="53"/>
        <v>0.2</v>
      </c>
      <c r="Q193" s="10" t="s">
        <v>175</v>
      </c>
    </row>
    <row r="194" spans="1:17" s="28" customFormat="1" x14ac:dyDescent="0.25">
      <c r="A194" s="22"/>
      <c r="B194" s="23" t="s">
        <v>148</v>
      </c>
      <c r="C194" s="22" t="s">
        <v>220</v>
      </c>
      <c r="D194" s="23">
        <v>2563</v>
      </c>
      <c r="E194" s="22" t="s">
        <v>291</v>
      </c>
      <c r="F194" s="22" t="s">
        <v>156</v>
      </c>
      <c r="G194" s="24">
        <v>514619797.27118641</v>
      </c>
      <c r="H194" s="24"/>
      <c r="I194" s="5" t="str">
        <f t="shared" si="50"/>
        <v>50bps or 3ticks</v>
      </c>
      <c r="J194" s="9">
        <f t="shared" si="51"/>
        <v>5000000</v>
      </c>
      <c r="K194" s="23" t="s">
        <v>167</v>
      </c>
      <c r="L194" s="26" t="str">
        <f>IF(AND(B194&lt;&gt;"A",N194=1)=TRUE,"Yes","")</f>
        <v/>
      </c>
      <c r="M194" s="23"/>
      <c r="N194" s="7">
        <f t="shared" si="52"/>
        <v>3</v>
      </c>
      <c r="O194" s="23" t="s">
        <v>167</v>
      </c>
      <c r="P194" s="7">
        <f t="shared" si="53"/>
        <v>0.2</v>
      </c>
      <c r="Q194" s="10" t="s">
        <v>175</v>
      </c>
    </row>
    <row r="195" spans="1:17" s="28" customFormat="1" ht="31.5" x14ac:dyDescent="0.25">
      <c r="A195" s="22"/>
      <c r="B195" s="23" t="s">
        <v>148</v>
      </c>
      <c r="C195" s="22" t="s">
        <v>220</v>
      </c>
      <c r="D195" s="23">
        <v>2633</v>
      </c>
      <c r="E195" s="22" t="s">
        <v>338</v>
      </c>
      <c r="F195" s="22" t="s">
        <v>150</v>
      </c>
      <c r="G195" s="24">
        <v>168269266.28813559</v>
      </c>
      <c r="H195" s="24"/>
      <c r="I195" s="5" t="str">
        <f t="shared" si="50"/>
        <v>50bps or 3ticks</v>
      </c>
      <c r="J195" s="9">
        <f t="shared" si="51"/>
        <v>5000000</v>
      </c>
      <c r="K195" s="23" t="s">
        <v>167</v>
      </c>
      <c r="L195" s="26" t="str">
        <f>IF(AND(B195&lt;&gt;"A",N195=1)=TRUE,"Yes","")</f>
        <v/>
      </c>
      <c r="M195" s="23"/>
      <c r="N195" s="7">
        <f t="shared" si="52"/>
        <v>2</v>
      </c>
      <c r="O195" s="23" t="s">
        <v>167</v>
      </c>
      <c r="P195" s="7">
        <f t="shared" si="53"/>
        <v>0.5</v>
      </c>
      <c r="Q195" s="10" t="s">
        <v>175</v>
      </c>
    </row>
    <row r="196" spans="1:17" x14ac:dyDescent="0.25">
      <c r="A196" s="4"/>
      <c r="B196" s="5" t="s">
        <v>148</v>
      </c>
      <c r="C196" s="4" t="s">
        <v>292</v>
      </c>
      <c r="D196" s="5">
        <v>1655</v>
      </c>
      <c r="E196" s="4" t="s">
        <v>293</v>
      </c>
      <c r="F196" s="4" t="s">
        <v>185</v>
      </c>
      <c r="G196" s="6">
        <v>1099743865.7966101</v>
      </c>
      <c r="H196" s="6"/>
      <c r="I196" s="5" t="str">
        <f t="shared" si="50"/>
        <v>50bps or 3ticks</v>
      </c>
      <c r="J196" s="9">
        <f t="shared" si="51"/>
        <v>5000000</v>
      </c>
      <c r="K196" s="5" t="s">
        <v>167</v>
      </c>
      <c r="L196" s="10" t="str">
        <f>IF(AND(B196&lt;&gt;"A",N196=1)=TRUE,"Yes","")</f>
        <v/>
      </c>
      <c r="M196" s="5"/>
      <c r="N196" s="7">
        <f t="shared" si="52"/>
        <v>4</v>
      </c>
      <c r="O196" s="5" t="s">
        <v>167</v>
      </c>
      <c r="P196" s="7">
        <f t="shared" si="53"/>
        <v>0.1</v>
      </c>
      <c r="Q196" s="10" t="s">
        <v>175</v>
      </c>
    </row>
    <row r="197" spans="1:17" s="28" customFormat="1" ht="30.75" customHeight="1" x14ac:dyDescent="0.25">
      <c r="A197" s="22"/>
      <c r="B197" s="23" t="s">
        <v>149</v>
      </c>
      <c r="C197" s="22" t="s">
        <v>224</v>
      </c>
      <c r="D197" s="23">
        <v>2521</v>
      </c>
      <c r="E197" s="22" t="s">
        <v>223</v>
      </c>
      <c r="F197" s="22" t="s">
        <v>222</v>
      </c>
      <c r="G197" s="24">
        <v>214260272.37288135</v>
      </c>
      <c r="H197" s="24"/>
      <c r="I197" s="5" t="str">
        <f t="shared" si="50"/>
        <v>50bps or 3ticks</v>
      </c>
      <c r="J197" s="9">
        <f t="shared" si="51"/>
        <v>5000000</v>
      </c>
      <c r="K197" s="23" t="s">
        <v>175</v>
      </c>
      <c r="L197" s="26" t="str">
        <f t="shared" si="65"/>
        <v/>
      </c>
      <c r="M197" s="23"/>
      <c r="N197" s="7">
        <f t="shared" si="52"/>
        <v>2</v>
      </c>
      <c r="O197" s="23" t="s">
        <v>175</v>
      </c>
      <c r="P197" s="7">
        <f t="shared" si="53"/>
        <v>0.5</v>
      </c>
      <c r="Q197" s="10" t="s">
        <v>175</v>
      </c>
    </row>
    <row r="198" spans="1:17" s="28" customFormat="1" ht="30.75" customHeight="1" x14ac:dyDescent="0.25">
      <c r="A198" s="22"/>
      <c r="B198" s="23" t="s">
        <v>149</v>
      </c>
      <c r="C198" s="22" t="s">
        <v>334</v>
      </c>
      <c r="D198" s="23">
        <v>2630</v>
      </c>
      <c r="E198" s="22" t="s">
        <v>333</v>
      </c>
      <c r="F198" s="22" t="s">
        <v>582</v>
      </c>
      <c r="G198" s="24">
        <v>195919137.03389829</v>
      </c>
      <c r="H198" s="24"/>
      <c r="I198" s="5" t="str">
        <f t="shared" si="50"/>
        <v>50bps or 3ticks</v>
      </c>
      <c r="J198" s="9">
        <f t="shared" si="51"/>
        <v>5000000</v>
      </c>
      <c r="K198" s="23" t="s">
        <v>175</v>
      </c>
      <c r="L198" s="26" t="str">
        <f t="shared" ref="L198:L201" si="69">IF(AND(B198&lt;&gt;"A",N198=1)=TRUE,"Yes","")</f>
        <v/>
      </c>
      <c r="M198" s="23"/>
      <c r="N198" s="7">
        <f t="shared" si="52"/>
        <v>2</v>
      </c>
      <c r="O198" s="23" t="s">
        <v>175</v>
      </c>
      <c r="P198" s="7">
        <f t="shared" si="53"/>
        <v>0.5</v>
      </c>
      <c r="Q198" s="10" t="s">
        <v>175</v>
      </c>
    </row>
    <row r="199" spans="1:17" s="28" customFormat="1" ht="31.5" x14ac:dyDescent="0.25">
      <c r="A199" s="22"/>
      <c r="B199" s="23" t="s">
        <v>149</v>
      </c>
      <c r="C199" s="22" t="s">
        <v>537</v>
      </c>
      <c r="D199" s="23">
        <v>2247</v>
      </c>
      <c r="E199" s="22" t="s">
        <v>536</v>
      </c>
      <c r="F199" s="22" t="s">
        <v>290</v>
      </c>
      <c r="G199" s="24">
        <v>187888470.84745762</v>
      </c>
      <c r="H199" s="24"/>
      <c r="I199" s="5" t="str">
        <f t="shared" ref="I199:I266" si="70">IF(B199="A","20bps or 2ticks",IF(B199="B","50bps or 3ticks",IF(B199="C","50bps or 3ticks",IF(B199="D","80bps or 4ticks","error"))))</f>
        <v>50bps or 3ticks</v>
      </c>
      <c r="J199" s="9">
        <f t="shared" ref="J199:J266" si="71">IF(B199="A",30000000,IF(B199="B",10000000,IF(B199="C",5000000,IF(B199="D",5000000,"error"))))</f>
        <v>5000000</v>
      </c>
      <c r="K199" s="26" t="s">
        <v>175</v>
      </c>
      <c r="L199" s="26" t="str">
        <f t="shared" si="69"/>
        <v/>
      </c>
      <c r="M199" s="27"/>
      <c r="N199" s="7">
        <f t="shared" ref="N199:N266" si="72">IF(ISNUMBER(G199)=TRUE,IF(G199&lt;100000000,1,IF(G199&lt;500000000,2,IF(G199&lt;1000000000,3,IF(G199&lt;5000000000,4,5)))),1)</f>
        <v>2</v>
      </c>
      <c r="O199" s="23" t="s">
        <v>175</v>
      </c>
      <c r="P199" s="7">
        <f t="shared" si="53"/>
        <v>0.5</v>
      </c>
      <c r="Q199" s="10" t="s">
        <v>175</v>
      </c>
    </row>
    <row r="200" spans="1:17" s="28" customFormat="1" ht="31.5" x14ac:dyDescent="0.25">
      <c r="A200" s="22"/>
      <c r="B200" s="23" t="s">
        <v>149</v>
      </c>
      <c r="C200" s="22" t="s">
        <v>538</v>
      </c>
      <c r="D200" s="23">
        <v>2248</v>
      </c>
      <c r="E200" s="22" t="s">
        <v>539</v>
      </c>
      <c r="F200" s="22" t="s">
        <v>290</v>
      </c>
      <c r="G200" s="24">
        <v>53876512.711864404</v>
      </c>
      <c r="H200" s="24"/>
      <c r="I200" s="5" t="str">
        <f t="shared" si="70"/>
        <v>50bps or 3ticks</v>
      </c>
      <c r="J200" s="9">
        <f t="shared" si="71"/>
        <v>5000000</v>
      </c>
      <c r="K200" s="26" t="s">
        <v>175</v>
      </c>
      <c r="L200" s="26" t="str">
        <f t="shared" ref="L200" si="73">IF(AND(B200&lt;&gt;"A",N200=1)=TRUE,"Yes","")</f>
        <v>Yes</v>
      </c>
      <c r="M200" s="27"/>
      <c r="N200" s="7">
        <f t="shared" si="72"/>
        <v>1</v>
      </c>
      <c r="O200" s="23" t="s">
        <v>175</v>
      </c>
      <c r="P200" s="7">
        <f t="shared" ref="P200:P267" si="74">IF(N200=1,IF(O200="Yes",0.9,0.7),IF(N200=2,IF(O200="Yes",0.5,0.3),IF(N200=3,0.2,IF(N200=4,0.1,IF(N200=5,0,"error")))))</f>
        <v>0.9</v>
      </c>
      <c r="Q200" s="10" t="s">
        <v>175</v>
      </c>
    </row>
    <row r="201" spans="1:17" s="28" customFormat="1" ht="31.5" x14ac:dyDescent="0.25">
      <c r="A201" s="22"/>
      <c r="B201" s="23" t="s">
        <v>149</v>
      </c>
      <c r="C201" s="22" t="s">
        <v>538</v>
      </c>
      <c r="D201" s="23">
        <v>2086</v>
      </c>
      <c r="E201" s="22" t="s">
        <v>563</v>
      </c>
      <c r="F201" s="22" t="s">
        <v>153</v>
      </c>
      <c r="G201" s="24">
        <v>3888495.0847457629</v>
      </c>
      <c r="H201" s="24"/>
      <c r="I201" s="23" t="str">
        <f t="shared" si="70"/>
        <v>50bps or 3ticks</v>
      </c>
      <c r="J201" s="25">
        <f t="shared" si="71"/>
        <v>5000000</v>
      </c>
      <c r="K201" s="23" t="s">
        <v>175</v>
      </c>
      <c r="L201" s="26" t="str">
        <f t="shared" si="69"/>
        <v>Yes</v>
      </c>
      <c r="M201" s="23"/>
      <c r="N201" s="27">
        <f t="shared" si="72"/>
        <v>1</v>
      </c>
      <c r="O201" s="23" t="s">
        <v>175</v>
      </c>
      <c r="P201" s="27">
        <f t="shared" si="74"/>
        <v>0.9</v>
      </c>
      <c r="Q201" s="26" t="s">
        <v>175</v>
      </c>
    </row>
    <row r="202" spans="1:17" s="28" customFormat="1" ht="30.75" customHeight="1" x14ac:dyDescent="0.25">
      <c r="A202" s="22"/>
      <c r="B202" s="23" t="s">
        <v>149</v>
      </c>
      <c r="C202" s="22" t="s">
        <v>340</v>
      </c>
      <c r="D202" s="23">
        <v>2634</v>
      </c>
      <c r="E202" s="22" t="s">
        <v>339</v>
      </c>
      <c r="F202" s="22" t="s">
        <v>150</v>
      </c>
      <c r="G202" s="24">
        <v>188517578.72881356</v>
      </c>
      <c r="H202" s="24"/>
      <c r="I202" s="5" t="str">
        <f t="shared" si="70"/>
        <v>50bps or 3ticks</v>
      </c>
      <c r="J202" s="9">
        <f t="shared" si="71"/>
        <v>5000000</v>
      </c>
      <c r="K202" s="23" t="s">
        <v>175</v>
      </c>
      <c r="L202" s="26" t="str">
        <f t="shared" ref="L202" si="75">IF(AND(B202&lt;&gt;"A",N202=1)=TRUE,"Yes","")</f>
        <v/>
      </c>
      <c r="M202" s="23"/>
      <c r="N202" s="7">
        <f t="shared" si="72"/>
        <v>2</v>
      </c>
      <c r="O202" s="23" t="s">
        <v>175</v>
      </c>
      <c r="P202" s="7">
        <f t="shared" si="74"/>
        <v>0.5</v>
      </c>
      <c r="Q202" s="10" t="s">
        <v>175</v>
      </c>
    </row>
    <row r="203" spans="1:17" s="28" customFormat="1" ht="30.75" customHeight="1" x14ac:dyDescent="0.25">
      <c r="A203" s="22"/>
      <c r="B203" s="23" t="s">
        <v>149</v>
      </c>
      <c r="C203" s="22" t="s">
        <v>341</v>
      </c>
      <c r="D203" s="23">
        <v>2635</v>
      </c>
      <c r="E203" s="22" t="s">
        <v>342</v>
      </c>
      <c r="F203" s="22" t="s">
        <v>150</v>
      </c>
      <c r="G203" s="24">
        <v>2810589.8305084747</v>
      </c>
      <c r="H203" s="24"/>
      <c r="I203" s="5" t="str">
        <f t="shared" si="70"/>
        <v>50bps or 3ticks</v>
      </c>
      <c r="J203" s="9">
        <f t="shared" si="71"/>
        <v>5000000</v>
      </c>
      <c r="K203" s="23" t="s">
        <v>175</v>
      </c>
      <c r="L203" s="26" t="str">
        <f t="shared" ref="L203" si="76">IF(AND(B203&lt;&gt;"A",N203=1)=TRUE,"Yes","")</f>
        <v>Yes</v>
      </c>
      <c r="M203" s="23"/>
      <c r="N203" s="7">
        <f t="shared" si="72"/>
        <v>1</v>
      </c>
      <c r="O203" s="23"/>
      <c r="P203" s="7">
        <f t="shared" si="74"/>
        <v>0.7</v>
      </c>
      <c r="Q203" s="10" t="s">
        <v>175</v>
      </c>
    </row>
    <row r="204" spans="1:17" s="28" customFormat="1" ht="31.5" x14ac:dyDescent="0.25">
      <c r="A204" s="22"/>
      <c r="B204" s="23" t="s">
        <v>148</v>
      </c>
      <c r="C204" s="22" t="s">
        <v>450</v>
      </c>
      <c r="D204" s="23">
        <v>2868</v>
      </c>
      <c r="E204" s="22" t="s">
        <v>449</v>
      </c>
      <c r="F204" s="22" t="s">
        <v>296</v>
      </c>
      <c r="G204" s="24">
        <v>22784897.644067798</v>
      </c>
      <c r="H204" s="24"/>
      <c r="I204" s="5" t="str">
        <f t="shared" si="70"/>
        <v>50bps or 3ticks</v>
      </c>
      <c r="J204" s="9">
        <f t="shared" si="71"/>
        <v>5000000</v>
      </c>
      <c r="K204" s="23" t="s">
        <v>175</v>
      </c>
      <c r="L204" s="26" t="str">
        <f>IF(AND(B204&lt;&gt;"A",N204=1)=TRUE,"Yes","")</f>
        <v>Yes</v>
      </c>
      <c r="M204" s="23"/>
      <c r="N204" s="7">
        <f t="shared" si="72"/>
        <v>1</v>
      </c>
      <c r="O204" s="23"/>
      <c r="P204" s="7">
        <f t="shared" si="74"/>
        <v>0.7</v>
      </c>
      <c r="Q204" s="10" t="s">
        <v>175</v>
      </c>
    </row>
    <row r="205" spans="1:17" s="28" customFormat="1" ht="31.5" x14ac:dyDescent="0.25">
      <c r="A205" s="22"/>
      <c r="B205" s="23" t="s">
        <v>149</v>
      </c>
      <c r="C205" s="22" t="s">
        <v>584</v>
      </c>
      <c r="D205" s="23">
        <v>2095</v>
      </c>
      <c r="E205" s="22" t="s">
        <v>583</v>
      </c>
      <c r="F205" s="22" t="s">
        <v>296</v>
      </c>
      <c r="G205" s="24">
        <v>10058164.983050847</v>
      </c>
      <c r="H205" s="24"/>
      <c r="I205" s="23" t="str">
        <f t="shared" si="70"/>
        <v>50bps or 3ticks</v>
      </c>
      <c r="J205" s="25">
        <f t="shared" si="71"/>
        <v>5000000</v>
      </c>
      <c r="K205" s="23" t="s">
        <v>175</v>
      </c>
      <c r="L205" s="26" t="str">
        <f>IF(AND(B205&lt;&gt;"A",N205=1)=TRUE,"Yes","")</f>
        <v>Yes</v>
      </c>
      <c r="M205" s="23"/>
      <c r="N205" s="27">
        <f t="shared" si="72"/>
        <v>1</v>
      </c>
      <c r="O205" s="23"/>
      <c r="P205" s="27">
        <f t="shared" si="74"/>
        <v>0.7</v>
      </c>
      <c r="Q205" s="26" t="s">
        <v>175</v>
      </c>
    </row>
    <row r="206" spans="1:17" s="28" customFormat="1" ht="31.5" x14ac:dyDescent="0.25">
      <c r="A206" s="22"/>
      <c r="B206" s="23" t="s">
        <v>148</v>
      </c>
      <c r="C206" s="22" t="s">
        <v>456</v>
      </c>
      <c r="D206" s="23">
        <v>2236</v>
      </c>
      <c r="E206" s="22" t="s">
        <v>455</v>
      </c>
      <c r="F206" s="22" t="s">
        <v>296</v>
      </c>
      <c r="G206" s="24">
        <v>32306761.881355934</v>
      </c>
      <c r="H206" s="24"/>
      <c r="I206" s="5" t="str">
        <f t="shared" si="70"/>
        <v>50bps or 3ticks</v>
      </c>
      <c r="J206" s="9">
        <f t="shared" si="71"/>
        <v>5000000</v>
      </c>
      <c r="K206" s="23" t="s">
        <v>175</v>
      </c>
      <c r="L206" s="26" t="str">
        <f>IF(AND(B206&lt;&gt;"A",N206=1)=TRUE,"Yes","")</f>
        <v>Yes</v>
      </c>
      <c r="M206" s="23"/>
      <c r="N206" s="7">
        <f t="shared" si="72"/>
        <v>1</v>
      </c>
      <c r="O206" s="23"/>
      <c r="P206" s="7">
        <f t="shared" si="74"/>
        <v>0.7</v>
      </c>
      <c r="Q206" s="10" t="s">
        <v>175</v>
      </c>
    </row>
    <row r="207" spans="1:17" s="28" customFormat="1" ht="47.25" x14ac:dyDescent="0.25">
      <c r="A207" s="22"/>
      <c r="B207" s="23" t="s">
        <v>148</v>
      </c>
      <c r="C207" s="22" t="s">
        <v>440</v>
      </c>
      <c r="D207" s="23">
        <v>2863</v>
      </c>
      <c r="E207" s="22" t="s">
        <v>441</v>
      </c>
      <c r="F207" s="22" t="s">
        <v>150</v>
      </c>
      <c r="G207" s="24">
        <v>143956.69491525425</v>
      </c>
      <c r="H207" s="24"/>
      <c r="I207" s="5" t="str">
        <f t="shared" si="70"/>
        <v>50bps or 3ticks</v>
      </c>
      <c r="J207" s="9">
        <f t="shared" si="71"/>
        <v>5000000</v>
      </c>
      <c r="K207" s="25" t="s">
        <v>167</v>
      </c>
      <c r="L207" s="26" t="str">
        <f t="shared" ref="L207" si="77">IF(AND(B207&lt;&gt;"A",N207=1)=TRUE,"Yes","")</f>
        <v>Yes</v>
      </c>
      <c r="M207" s="23"/>
      <c r="N207" s="7">
        <f t="shared" si="72"/>
        <v>1</v>
      </c>
      <c r="O207" s="23"/>
      <c r="P207" s="7">
        <f t="shared" si="74"/>
        <v>0.7</v>
      </c>
      <c r="Q207" s="10" t="s">
        <v>175</v>
      </c>
    </row>
    <row r="208" spans="1:17" ht="31.5" x14ac:dyDescent="0.25">
      <c r="A208" s="4"/>
      <c r="B208" s="5" t="s">
        <v>148</v>
      </c>
      <c r="C208" s="4" t="s">
        <v>105</v>
      </c>
      <c r="D208" s="5">
        <v>1545</v>
      </c>
      <c r="E208" s="4" t="s">
        <v>402</v>
      </c>
      <c r="F208" s="4" t="s">
        <v>150</v>
      </c>
      <c r="G208" s="6">
        <v>1751060725.6779661</v>
      </c>
      <c r="H208" s="6"/>
      <c r="I208" s="5" t="str">
        <f t="shared" si="70"/>
        <v>50bps or 3ticks</v>
      </c>
      <c r="J208" s="9">
        <f t="shared" si="71"/>
        <v>5000000</v>
      </c>
      <c r="K208" s="5" t="s">
        <v>167</v>
      </c>
      <c r="L208" s="10" t="str">
        <f t="shared" si="65"/>
        <v/>
      </c>
      <c r="M208" s="5"/>
      <c r="N208" s="7">
        <f t="shared" si="72"/>
        <v>4</v>
      </c>
      <c r="O208" s="5"/>
      <c r="P208" s="7">
        <f t="shared" si="74"/>
        <v>0.1</v>
      </c>
      <c r="Q208" s="10" t="s">
        <v>175</v>
      </c>
    </row>
    <row r="209" spans="1:17" s="28" customFormat="1" ht="31.5" x14ac:dyDescent="0.25">
      <c r="A209" s="22"/>
      <c r="B209" s="23" t="s">
        <v>148</v>
      </c>
      <c r="C209" s="22" t="s">
        <v>395</v>
      </c>
      <c r="D209" s="23">
        <v>2845</v>
      </c>
      <c r="E209" s="22" t="s">
        <v>394</v>
      </c>
      <c r="F209" s="22" t="s">
        <v>150</v>
      </c>
      <c r="G209" s="24">
        <v>290979599.91525424</v>
      </c>
      <c r="H209" s="24"/>
      <c r="I209" s="5" t="str">
        <f t="shared" si="70"/>
        <v>50bps or 3ticks</v>
      </c>
      <c r="J209" s="9">
        <f t="shared" si="71"/>
        <v>5000000</v>
      </c>
      <c r="K209" s="23" t="s">
        <v>167</v>
      </c>
      <c r="L209" s="26" t="str">
        <f t="shared" si="65"/>
        <v/>
      </c>
      <c r="M209" s="23"/>
      <c r="N209" s="7">
        <f t="shared" si="72"/>
        <v>2</v>
      </c>
      <c r="O209" s="23"/>
      <c r="P209" s="7">
        <f t="shared" si="74"/>
        <v>0.3</v>
      </c>
      <c r="Q209" s="10" t="s">
        <v>175</v>
      </c>
    </row>
    <row r="210" spans="1:17" s="28" customFormat="1" ht="31.5" x14ac:dyDescent="0.25">
      <c r="A210" s="22"/>
      <c r="B210" s="23" t="s">
        <v>148</v>
      </c>
      <c r="C210" s="22" t="s">
        <v>303</v>
      </c>
      <c r="D210" s="23">
        <v>2631</v>
      </c>
      <c r="E210" s="22" t="s">
        <v>335</v>
      </c>
      <c r="F210" s="22" t="s">
        <v>582</v>
      </c>
      <c r="G210" s="24">
        <v>570465172.79661012</v>
      </c>
      <c r="H210" s="24"/>
      <c r="I210" s="5" t="str">
        <f t="shared" si="70"/>
        <v>50bps or 3ticks</v>
      </c>
      <c r="J210" s="9">
        <f t="shared" si="71"/>
        <v>5000000</v>
      </c>
      <c r="K210" s="23" t="s">
        <v>167</v>
      </c>
      <c r="L210" s="26" t="str">
        <f t="shared" ref="L210" si="78">IF(AND(B210&lt;&gt;"A",N210=1)=TRUE,"Yes","")</f>
        <v/>
      </c>
      <c r="M210" s="23"/>
      <c r="N210" s="7">
        <f t="shared" si="72"/>
        <v>3</v>
      </c>
      <c r="O210" s="23"/>
      <c r="P210" s="7">
        <f t="shared" si="74"/>
        <v>0.2</v>
      </c>
      <c r="Q210" s="10" t="s">
        <v>175</v>
      </c>
    </row>
    <row r="211" spans="1:17" s="28" customFormat="1" ht="31.5" x14ac:dyDescent="0.25">
      <c r="A211" s="22"/>
      <c r="B211" s="23" t="s">
        <v>148</v>
      </c>
      <c r="C211" s="22" t="s">
        <v>303</v>
      </c>
      <c r="D211" s="23">
        <v>2568</v>
      </c>
      <c r="E211" s="22" t="s">
        <v>306</v>
      </c>
      <c r="F211" s="22" t="s">
        <v>151</v>
      </c>
      <c r="G211" s="24">
        <v>469919469.15254235</v>
      </c>
      <c r="H211" s="24"/>
      <c r="I211" s="5" t="str">
        <f t="shared" si="70"/>
        <v>50bps or 3ticks</v>
      </c>
      <c r="J211" s="9">
        <f t="shared" si="71"/>
        <v>5000000</v>
      </c>
      <c r="K211" s="23" t="s">
        <v>167</v>
      </c>
      <c r="L211" s="26" t="str">
        <f t="shared" ref="L211:L212" si="79">IF(AND(B211&lt;&gt;"A",N211=1)=TRUE,"Yes","")</f>
        <v/>
      </c>
      <c r="M211" s="23"/>
      <c r="N211" s="7">
        <f t="shared" si="72"/>
        <v>2</v>
      </c>
      <c r="O211" s="23"/>
      <c r="P211" s="7">
        <f t="shared" si="74"/>
        <v>0.3</v>
      </c>
      <c r="Q211" s="10" t="s">
        <v>175</v>
      </c>
    </row>
    <row r="212" spans="1:17" s="28" customFormat="1" ht="31.5" x14ac:dyDescent="0.25">
      <c r="A212" s="22"/>
      <c r="B212" s="23" t="s">
        <v>148</v>
      </c>
      <c r="C212" s="22" t="s">
        <v>304</v>
      </c>
      <c r="D212" s="23">
        <v>2569</v>
      </c>
      <c r="E212" s="22" t="s">
        <v>305</v>
      </c>
      <c r="F212" s="22" t="s">
        <v>151</v>
      </c>
      <c r="G212" s="24">
        <v>382128944.66101694</v>
      </c>
      <c r="H212" s="24"/>
      <c r="I212" s="5" t="str">
        <f t="shared" si="70"/>
        <v>50bps or 3ticks</v>
      </c>
      <c r="J212" s="9">
        <f t="shared" si="71"/>
        <v>5000000</v>
      </c>
      <c r="K212" s="23" t="s">
        <v>167</v>
      </c>
      <c r="L212" s="26" t="str">
        <f t="shared" si="79"/>
        <v/>
      </c>
      <c r="M212" s="23"/>
      <c r="N212" s="7">
        <f t="shared" si="72"/>
        <v>2</v>
      </c>
      <c r="O212" s="23"/>
      <c r="P212" s="7">
        <f t="shared" si="74"/>
        <v>0.3</v>
      </c>
      <c r="Q212" s="10" t="s">
        <v>175</v>
      </c>
    </row>
    <row r="213" spans="1:17" s="28" customFormat="1" ht="31.5" x14ac:dyDescent="0.25">
      <c r="A213" s="22"/>
      <c r="B213" s="23" t="s">
        <v>148</v>
      </c>
      <c r="C213" s="22" t="s">
        <v>337</v>
      </c>
      <c r="D213" s="23">
        <v>2632</v>
      </c>
      <c r="E213" s="22" t="s">
        <v>336</v>
      </c>
      <c r="F213" s="22" t="s">
        <v>582</v>
      </c>
      <c r="G213" s="24">
        <v>303114381.94915253</v>
      </c>
      <c r="H213" s="24"/>
      <c r="I213" s="5" t="str">
        <f t="shared" si="70"/>
        <v>50bps or 3ticks</v>
      </c>
      <c r="J213" s="9">
        <f t="shared" si="71"/>
        <v>5000000</v>
      </c>
      <c r="K213" s="23" t="s">
        <v>167</v>
      </c>
      <c r="L213" s="26" t="str">
        <f t="shared" ref="L213" si="80">IF(AND(B213&lt;&gt;"A",N213=1)=TRUE,"Yes","")</f>
        <v/>
      </c>
      <c r="M213" s="23"/>
      <c r="N213" s="7">
        <f t="shared" si="72"/>
        <v>2</v>
      </c>
      <c r="O213" s="23"/>
      <c r="P213" s="7">
        <f t="shared" si="74"/>
        <v>0.3</v>
      </c>
      <c r="Q213" s="10" t="s">
        <v>175</v>
      </c>
    </row>
    <row r="214" spans="1:17" s="28" customFormat="1" x14ac:dyDescent="0.25">
      <c r="A214" s="22"/>
      <c r="B214" s="23" t="s">
        <v>148</v>
      </c>
      <c r="C214" s="22" t="s">
        <v>384</v>
      </c>
      <c r="D214" s="23">
        <v>2840</v>
      </c>
      <c r="E214" s="22" t="s">
        <v>385</v>
      </c>
      <c r="F214" s="22" t="s">
        <v>322</v>
      </c>
      <c r="G214" s="24">
        <v>567728296.77966106</v>
      </c>
      <c r="H214" s="24"/>
      <c r="I214" s="5" t="str">
        <f t="shared" si="70"/>
        <v>50bps or 3ticks</v>
      </c>
      <c r="J214" s="9">
        <f t="shared" si="71"/>
        <v>5000000</v>
      </c>
      <c r="K214" s="23" t="s">
        <v>167</v>
      </c>
      <c r="L214" s="26" t="str">
        <f t="shared" ref="L214" si="81">IF(AND(B214&lt;&gt;"A",N214=1)=TRUE,"Yes","")</f>
        <v/>
      </c>
      <c r="M214" s="23"/>
      <c r="N214" s="7">
        <f t="shared" si="72"/>
        <v>3</v>
      </c>
      <c r="O214" s="23"/>
      <c r="P214" s="7">
        <f t="shared" si="74"/>
        <v>0.2</v>
      </c>
      <c r="Q214" s="10" t="s">
        <v>175</v>
      </c>
    </row>
    <row r="215" spans="1:17" s="28" customFormat="1" ht="31.5" x14ac:dyDescent="0.25">
      <c r="A215" s="22"/>
      <c r="B215" s="23" t="s">
        <v>148</v>
      </c>
      <c r="C215" s="22" t="s">
        <v>304</v>
      </c>
      <c r="D215" s="23">
        <v>2841</v>
      </c>
      <c r="E215" s="22" t="s">
        <v>386</v>
      </c>
      <c r="F215" s="22" t="s">
        <v>322</v>
      </c>
      <c r="G215" s="24">
        <v>456386328.89830506</v>
      </c>
      <c r="H215" s="24"/>
      <c r="I215" s="5" t="str">
        <f t="shared" si="70"/>
        <v>50bps or 3ticks</v>
      </c>
      <c r="J215" s="9">
        <f t="shared" si="71"/>
        <v>5000000</v>
      </c>
      <c r="K215" s="23" t="s">
        <v>167</v>
      </c>
      <c r="L215" s="26" t="str">
        <f t="shared" ref="L215" si="82">IF(AND(B215&lt;&gt;"A",N215=1)=TRUE,"Yes","")</f>
        <v/>
      </c>
      <c r="M215" s="23"/>
      <c r="N215" s="7">
        <f t="shared" si="72"/>
        <v>2</v>
      </c>
      <c r="O215" s="23"/>
      <c r="P215" s="7">
        <f t="shared" si="74"/>
        <v>0.3</v>
      </c>
      <c r="Q215" s="10" t="s">
        <v>175</v>
      </c>
    </row>
    <row r="216" spans="1:17" s="28" customFormat="1" ht="31.5" x14ac:dyDescent="0.25">
      <c r="A216" s="22"/>
      <c r="B216" s="23" t="s">
        <v>149</v>
      </c>
      <c r="C216" s="22" t="s">
        <v>564</v>
      </c>
      <c r="D216" s="23">
        <v>2087</v>
      </c>
      <c r="E216" s="22" t="s">
        <v>565</v>
      </c>
      <c r="F216" s="22" t="s">
        <v>153</v>
      </c>
      <c r="G216" s="24">
        <v>7726266.7796610165</v>
      </c>
      <c r="H216" s="24"/>
      <c r="I216" s="23" t="str">
        <f t="shared" si="70"/>
        <v>50bps or 3ticks</v>
      </c>
      <c r="J216" s="25">
        <f t="shared" si="71"/>
        <v>5000000</v>
      </c>
      <c r="K216" s="23" t="s">
        <v>175</v>
      </c>
      <c r="L216" s="26" t="str">
        <f>IF(AND(B216&lt;&gt;"A",N216=1)=TRUE,"Yes","")</f>
        <v>Yes</v>
      </c>
      <c r="M216" s="23"/>
      <c r="N216" s="27">
        <f t="shared" si="72"/>
        <v>1</v>
      </c>
      <c r="O216" s="23"/>
      <c r="P216" s="27">
        <f t="shared" si="74"/>
        <v>0.7</v>
      </c>
      <c r="Q216" s="26" t="s">
        <v>175</v>
      </c>
    </row>
    <row r="217" spans="1:17" s="28" customFormat="1" ht="47.25" x14ac:dyDescent="0.25">
      <c r="A217" s="22"/>
      <c r="B217" s="23" t="s">
        <v>148</v>
      </c>
      <c r="C217" s="22" t="s">
        <v>443</v>
      </c>
      <c r="D217" s="23">
        <v>2865</v>
      </c>
      <c r="E217" s="22" t="s">
        <v>444</v>
      </c>
      <c r="F217" s="22" t="s">
        <v>296</v>
      </c>
      <c r="G217" s="24">
        <v>83292183.796610177</v>
      </c>
      <c r="H217" s="24"/>
      <c r="I217" s="5" t="str">
        <f t="shared" si="70"/>
        <v>50bps or 3ticks</v>
      </c>
      <c r="J217" s="9">
        <f t="shared" si="71"/>
        <v>5000000</v>
      </c>
      <c r="K217" s="23" t="s">
        <v>175</v>
      </c>
      <c r="L217" s="26" t="str">
        <f>IF(AND(B217&lt;&gt;"A",N217=1)=TRUE,"Yes","")</f>
        <v>Yes</v>
      </c>
      <c r="M217" s="23"/>
      <c r="N217" s="7">
        <f t="shared" si="72"/>
        <v>1</v>
      </c>
      <c r="O217" s="23"/>
      <c r="P217" s="7">
        <f t="shared" si="74"/>
        <v>0.7</v>
      </c>
      <c r="Q217" s="10" t="s">
        <v>175</v>
      </c>
    </row>
    <row r="218" spans="1:17" ht="47.25" x14ac:dyDescent="0.25">
      <c r="A218" s="4"/>
      <c r="B218" s="5" t="s">
        <v>148</v>
      </c>
      <c r="C218" s="4" t="s">
        <v>416</v>
      </c>
      <c r="D218" s="5">
        <v>1324</v>
      </c>
      <c r="E218" s="4" t="s">
        <v>417</v>
      </c>
      <c r="F218" s="4" t="s">
        <v>150</v>
      </c>
      <c r="G218" s="6">
        <v>0</v>
      </c>
      <c r="H218" s="6"/>
      <c r="I218" s="5" t="str">
        <f t="shared" si="70"/>
        <v>50bps or 3ticks</v>
      </c>
      <c r="J218" s="9">
        <f t="shared" si="71"/>
        <v>5000000</v>
      </c>
      <c r="K218" s="5" t="s">
        <v>167</v>
      </c>
      <c r="L218" s="10" t="str">
        <f t="shared" si="65"/>
        <v>Yes</v>
      </c>
      <c r="M218" s="5"/>
      <c r="N218" s="7">
        <f t="shared" si="72"/>
        <v>1</v>
      </c>
      <c r="O218" s="5"/>
      <c r="P218" s="7">
        <f t="shared" si="74"/>
        <v>0.7</v>
      </c>
      <c r="Q218" s="10" t="s">
        <v>175</v>
      </c>
    </row>
    <row r="219" spans="1:17" ht="31.5" x14ac:dyDescent="0.25">
      <c r="A219" s="4"/>
      <c r="B219" s="5" t="s">
        <v>148</v>
      </c>
      <c r="C219" s="4" t="s">
        <v>106</v>
      </c>
      <c r="D219" s="5">
        <v>1325</v>
      </c>
      <c r="E219" s="4" t="s">
        <v>107</v>
      </c>
      <c r="F219" s="4" t="s">
        <v>150</v>
      </c>
      <c r="G219" s="6">
        <v>9704442.3728813566</v>
      </c>
      <c r="H219" s="6"/>
      <c r="I219" s="5" t="str">
        <f t="shared" si="70"/>
        <v>50bps or 3ticks</v>
      </c>
      <c r="J219" s="9">
        <f t="shared" si="71"/>
        <v>5000000</v>
      </c>
      <c r="K219" s="5" t="s">
        <v>167</v>
      </c>
      <c r="L219" s="10" t="str">
        <f t="shared" si="65"/>
        <v>Yes</v>
      </c>
      <c r="M219" s="5"/>
      <c r="N219" s="7">
        <f t="shared" si="72"/>
        <v>1</v>
      </c>
      <c r="O219" s="5"/>
      <c r="P219" s="7">
        <f t="shared" si="74"/>
        <v>0.7</v>
      </c>
      <c r="Q219" s="10" t="s">
        <v>175</v>
      </c>
    </row>
    <row r="220" spans="1:17" s="16" customFormat="1" x14ac:dyDescent="0.25">
      <c r="A220" s="13"/>
      <c r="B220" s="11" t="s">
        <v>148</v>
      </c>
      <c r="C220" s="13" t="s">
        <v>108</v>
      </c>
      <c r="D220" s="11">
        <v>1550</v>
      </c>
      <c r="E220" s="13" t="s">
        <v>110</v>
      </c>
      <c r="F220" s="13" t="s">
        <v>582</v>
      </c>
      <c r="G220" s="14">
        <v>33918136.949152544</v>
      </c>
      <c r="H220" s="14"/>
      <c r="I220" s="5" t="str">
        <f t="shared" si="70"/>
        <v>50bps or 3ticks</v>
      </c>
      <c r="J220" s="9">
        <f t="shared" si="71"/>
        <v>5000000</v>
      </c>
      <c r="K220" s="11" t="s">
        <v>167</v>
      </c>
      <c r="L220" s="15" t="str">
        <f>IF(AND(B220&lt;&gt;"A",N220=1)=TRUE,"Yes","")</f>
        <v>Yes</v>
      </c>
      <c r="M220" s="11"/>
      <c r="N220" s="7">
        <f t="shared" si="72"/>
        <v>1</v>
      </c>
      <c r="O220" s="11" t="s">
        <v>167</v>
      </c>
      <c r="P220" s="7">
        <f t="shared" si="74"/>
        <v>0.9</v>
      </c>
      <c r="Q220" s="10" t="s">
        <v>175</v>
      </c>
    </row>
    <row r="221" spans="1:17" s="16" customFormat="1" ht="31.5" x14ac:dyDescent="0.25">
      <c r="A221" s="13"/>
      <c r="B221" s="11" t="s">
        <v>148</v>
      </c>
      <c r="C221" s="13" t="s">
        <v>235</v>
      </c>
      <c r="D221" s="11">
        <v>1657</v>
      </c>
      <c r="E221" s="13" t="s">
        <v>236</v>
      </c>
      <c r="F221" s="13" t="s">
        <v>185</v>
      </c>
      <c r="G221" s="14">
        <v>16128834.491525425</v>
      </c>
      <c r="H221" s="14"/>
      <c r="I221" s="5" t="str">
        <f t="shared" si="70"/>
        <v>50bps or 3ticks</v>
      </c>
      <c r="J221" s="9">
        <f t="shared" si="71"/>
        <v>5000000</v>
      </c>
      <c r="K221" s="11" t="s">
        <v>167</v>
      </c>
      <c r="L221" s="15" t="str">
        <f>IF(AND(B221&lt;&gt;"A",N221=1)=TRUE,"Yes","")</f>
        <v>Yes</v>
      </c>
      <c r="M221" s="11"/>
      <c r="N221" s="7">
        <f t="shared" si="72"/>
        <v>1</v>
      </c>
      <c r="O221" s="11" t="s">
        <v>167</v>
      </c>
      <c r="P221" s="7">
        <f t="shared" si="74"/>
        <v>0.9</v>
      </c>
      <c r="Q221" s="10" t="s">
        <v>175</v>
      </c>
    </row>
    <row r="222" spans="1:17" s="16" customFormat="1" x14ac:dyDescent="0.25">
      <c r="A222" s="13"/>
      <c r="B222" s="11" t="s">
        <v>148</v>
      </c>
      <c r="C222" s="13" t="s">
        <v>108</v>
      </c>
      <c r="D222" s="11">
        <v>1680</v>
      </c>
      <c r="E222" s="13" t="s">
        <v>109</v>
      </c>
      <c r="F222" s="13" t="s">
        <v>221</v>
      </c>
      <c r="G222" s="14">
        <v>22046356.779661018</v>
      </c>
      <c r="H222" s="14"/>
      <c r="I222" s="5" t="str">
        <f t="shared" si="70"/>
        <v>50bps or 3ticks</v>
      </c>
      <c r="J222" s="9">
        <f t="shared" si="71"/>
        <v>5000000</v>
      </c>
      <c r="K222" s="11" t="s">
        <v>167</v>
      </c>
      <c r="L222" s="15" t="str">
        <f t="shared" ref="L222:L288" si="83">IF(AND(B222&lt;&gt;"A",N222=1)=TRUE,"Yes","")</f>
        <v>Yes</v>
      </c>
      <c r="M222" s="11"/>
      <c r="N222" s="7">
        <f t="shared" si="72"/>
        <v>1</v>
      </c>
      <c r="O222" s="11" t="s">
        <v>167</v>
      </c>
      <c r="P222" s="7">
        <f t="shared" si="74"/>
        <v>0.9</v>
      </c>
      <c r="Q222" s="10" t="s">
        <v>175</v>
      </c>
    </row>
    <row r="223" spans="1:17" ht="31.5" x14ac:dyDescent="0.25">
      <c r="A223" s="4"/>
      <c r="B223" s="11" t="s">
        <v>148</v>
      </c>
      <c r="C223" s="13" t="s">
        <v>233</v>
      </c>
      <c r="D223" s="5">
        <v>2513</v>
      </c>
      <c r="E223" s="4" t="s">
        <v>196</v>
      </c>
      <c r="F223" s="4" t="s">
        <v>215</v>
      </c>
      <c r="G223" s="6">
        <v>32170231.355932202</v>
      </c>
      <c r="H223" s="6"/>
      <c r="I223" s="5" t="str">
        <f t="shared" si="70"/>
        <v>50bps or 3ticks</v>
      </c>
      <c r="J223" s="9">
        <f t="shared" si="71"/>
        <v>5000000</v>
      </c>
      <c r="K223" s="5" t="s">
        <v>167</v>
      </c>
      <c r="L223" s="10" t="str">
        <f t="shared" si="83"/>
        <v>Yes</v>
      </c>
      <c r="M223" s="5"/>
      <c r="N223" s="7">
        <f t="shared" si="72"/>
        <v>1</v>
      </c>
      <c r="O223" s="5" t="s">
        <v>167</v>
      </c>
      <c r="P223" s="7">
        <f t="shared" si="74"/>
        <v>0.9</v>
      </c>
      <c r="Q223" s="10" t="s">
        <v>175</v>
      </c>
    </row>
    <row r="224" spans="1:17" ht="31.5" x14ac:dyDescent="0.25">
      <c r="A224" s="4"/>
      <c r="B224" s="11" t="s">
        <v>148</v>
      </c>
      <c r="C224" s="13" t="s">
        <v>197</v>
      </c>
      <c r="D224" s="5">
        <v>2514</v>
      </c>
      <c r="E224" s="4" t="s">
        <v>198</v>
      </c>
      <c r="F224" s="4" t="s">
        <v>150</v>
      </c>
      <c r="G224" s="6">
        <v>9763061.1864406783</v>
      </c>
      <c r="H224" s="6"/>
      <c r="I224" s="5" t="str">
        <f t="shared" si="70"/>
        <v>50bps or 3ticks</v>
      </c>
      <c r="J224" s="9">
        <f t="shared" si="71"/>
        <v>5000000</v>
      </c>
      <c r="K224" s="5" t="s">
        <v>167</v>
      </c>
      <c r="L224" s="10" t="str">
        <f t="shared" si="83"/>
        <v>Yes</v>
      </c>
      <c r="M224" s="5"/>
      <c r="N224" s="7">
        <f t="shared" si="72"/>
        <v>1</v>
      </c>
      <c r="O224" s="5" t="s">
        <v>167</v>
      </c>
      <c r="P224" s="7">
        <f t="shared" si="74"/>
        <v>0.9</v>
      </c>
      <c r="Q224" s="10" t="s">
        <v>175</v>
      </c>
    </row>
    <row r="225" spans="1:17" s="16" customFormat="1" ht="31.5" x14ac:dyDescent="0.25">
      <c r="A225" s="13"/>
      <c r="B225" s="11" t="s">
        <v>148</v>
      </c>
      <c r="C225" s="13" t="s">
        <v>234</v>
      </c>
      <c r="D225" s="11">
        <v>1658</v>
      </c>
      <c r="E225" s="13" t="s">
        <v>181</v>
      </c>
      <c r="F225" s="13" t="s">
        <v>185</v>
      </c>
      <c r="G225" s="14">
        <v>12551647.288135594</v>
      </c>
      <c r="H225" s="14"/>
      <c r="I225" s="5" t="str">
        <f t="shared" si="70"/>
        <v>50bps or 3ticks</v>
      </c>
      <c r="J225" s="9">
        <f t="shared" si="71"/>
        <v>5000000</v>
      </c>
      <c r="K225" s="11" t="s">
        <v>167</v>
      </c>
      <c r="L225" s="15" t="str">
        <f>IF(AND(B225&lt;&gt;"A",N225=1)=TRUE,"Yes","")</f>
        <v>Yes</v>
      </c>
      <c r="M225" s="11"/>
      <c r="N225" s="7">
        <f t="shared" si="72"/>
        <v>1</v>
      </c>
      <c r="O225" s="11"/>
      <c r="P225" s="7">
        <f t="shared" si="74"/>
        <v>0.7</v>
      </c>
      <c r="Q225" s="10" t="s">
        <v>175</v>
      </c>
    </row>
    <row r="226" spans="1:17" x14ac:dyDescent="0.25">
      <c r="A226" s="4"/>
      <c r="B226" s="5" t="s">
        <v>148</v>
      </c>
      <c r="C226" s="4" t="s">
        <v>212</v>
      </c>
      <c r="D226" s="5">
        <v>1681</v>
      </c>
      <c r="E226" s="4" t="s">
        <v>111</v>
      </c>
      <c r="F226" s="4" t="s">
        <v>151</v>
      </c>
      <c r="G226" s="6">
        <v>18403750.847457629</v>
      </c>
      <c r="H226" s="6"/>
      <c r="I226" s="5" t="str">
        <f t="shared" si="70"/>
        <v>50bps or 3ticks</v>
      </c>
      <c r="J226" s="9">
        <f t="shared" si="71"/>
        <v>5000000</v>
      </c>
      <c r="K226" s="5" t="s">
        <v>167</v>
      </c>
      <c r="L226" s="10" t="str">
        <f t="shared" si="83"/>
        <v>Yes</v>
      </c>
      <c r="M226" s="5"/>
      <c r="N226" s="7">
        <f t="shared" si="72"/>
        <v>1</v>
      </c>
      <c r="O226" s="5" t="s">
        <v>167</v>
      </c>
      <c r="P226" s="7">
        <f t="shared" si="74"/>
        <v>0.9</v>
      </c>
      <c r="Q226" s="10" t="s">
        <v>175</v>
      </c>
    </row>
    <row r="227" spans="1:17" s="28" customFormat="1" ht="31.5" x14ac:dyDescent="0.25">
      <c r="A227" s="22"/>
      <c r="B227" s="23" t="s">
        <v>211</v>
      </c>
      <c r="C227" s="22" t="s">
        <v>213</v>
      </c>
      <c r="D227" s="23">
        <v>2520</v>
      </c>
      <c r="E227" s="22" t="s">
        <v>214</v>
      </c>
      <c r="F227" s="22" t="s">
        <v>216</v>
      </c>
      <c r="G227" s="24">
        <v>4977137.2881355928</v>
      </c>
      <c r="H227" s="24"/>
      <c r="I227" s="5" t="str">
        <f t="shared" si="70"/>
        <v>50bps or 3ticks</v>
      </c>
      <c r="J227" s="9">
        <f t="shared" si="71"/>
        <v>5000000</v>
      </c>
      <c r="K227" s="23" t="s">
        <v>217</v>
      </c>
      <c r="L227" s="26" t="str">
        <f t="shared" si="83"/>
        <v>Yes</v>
      </c>
      <c r="M227" s="23"/>
      <c r="N227" s="7">
        <f t="shared" si="72"/>
        <v>1</v>
      </c>
      <c r="O227" s="23" t="s">
        <v>217</v>
      </c>
      <c r="P227" s="7">
        <f t="shared" si="74"/>
        <v>0.9</v>
      </c>
      <c r="Q227" s="10" t="s">
        <v>175</v>
      </c>
    </row>
    <row r="228" spans="1:17" ht="31.5" x14ac:dyDescent="0.25">
      <c r="A228" s="4"/>
      <c r="B228" s="5" t="s">
        <v>148</v>
      </c>
      <c r="C228" s="4" t="s">
        <v>280</v>
      </c>
      <c r="D228" s="5">
        <v>1554</v>
      </c>
      <c r="E228" s="4" t="s">
        <v>112</v>
      </c>
      <c r="F228" s="4" t="s">
        <v>151</v>
      </c>
      <c r="G228" s="6">
        <v>32463557.796610169</v>
      </c>
      <c r="H228" s="6"/>
      <c r="I228" s="5" t="str">
        <f t="shared" si="70"/>
        <v>50bps or 3ticks</v>
      </c>
      <c r="J228" s="9">
        <f t="shared" si="71"/>
        <v>5000000</v>
      </c>
      <c r="K228" s="5" t="s">
        <v>167</v>
      </c>
      <c r="L228" s="10" t="str">
        <f>IF(AND(B228&lt;&gt;"A",N228=1)=TRUE,"Yes","")</f>
        <v>Yes</v>
      </c>
      <c r="M228" s="5"/>
      <c r="N228" s="7">
        <f t="shared" si="72"/>
        <v>1</v>
      </c>
      <c r="O228" s="5" t="s">
        <v>281</v>
      </c>
      <c r="P228" s="7">
        <f t="shared" si="74"/>
        <v>0.9</v>
      </c>
      <c r="Q228" s="10" t="s">
        <v>175</v>
      </c>
    </row>
    <row r="229" spans="1:17" s="28" customFormat="1" x14ac:dyDescent="0.25">
      <c r="A229" s="22"/>
      <c r="B229" s="23" t="s">
        <v>148</v>
      </c>
      <c r="C229" s="22" t="s">
        <v>283</v>
      </c>
      <c r="D229" s="23">
        <v>2559</v>
      </c>
      <c r="E229" s="22" t="s">
        <v>279</v>
      </c>
      <c r="F229" s="22" t="s">
        <v>582</v>
      </c>
      <c r="G229" s="24">
        <v>344209551.779661</v>
      </c>
      <c r="H229" s="24"/>
      <c r="I229" s="5" t="str">
        <f t="shared" si="70"/>
        <v>50bps or 3ticks</v>
      </c>
      <c r="J229" s="9">
        <f t="shared" si="71"/>
        <v>5000000</v>
      </c>
      <c r="K229" s="23" t="s">
        <v>167</v>
      </c>
      <c r="L229" s="26" t="str">
        <f>IF(AND(B229&lt;&gt;"A",N229=1)=TRUE,"Yes","")</f>
        <v/>
      </c>
      <c r="M229" s="23"/>
      <c r="N229" s="7">
        <f t="shared" si="72"/>
        <v>2</v>
      </c>
      <c r="O229" s="23" t="s">
        <v>282</v>
      </c>
      <c r="P229" s="7">
        <f t="shared" si="74"/>
        <v>0.5</v>
      </c>
      <c r="Q229" s="10" t="s">
        <v>175</v>
      </c>
    </row>
    <row r="230" spans="1:17" s="28" customFormat="1" ht="47.25" x14ac:dyDescent="0.25">
      <c r="A230" s="22"/>
      <c r="B230" s="23" t="s">
        <v>148</v>
      </c>
      <c r="C230" s="22" t="s">
        <v>232</v>
      </c>
      <c r="D230" s="23">
        <v>2522</v>
      </c>
      <c r="E230" s="22" t="s">
        <v>237</v>
      </c>
      <c r="F230" s="4" t="s">
        <v>185</v>
      </c>
      <c r="G230" s="24">
        <v>9895126.6101694908</v>
      </c>
      <c r="H230" s="24"/>
      <c r="I230" s="5" t="str">
        <f t="shared" si="70"/>
        <v>50bps or 3ticks</v>
      </c>
      <c r="J230" s="9">
        <f t="shared" si="71"/>
        <v>5000000</v>
      </c>
      <c r="K230" s="23" t="s">
        <v>175</v>
      </c>
      <c r="L230" s="26" t="str">
        <f>IF(AND(B230&lt;&gt;"A",N230=1)=TRUE,"Yes","")</f>
        <v>Yes</v>
      </c>
      <c r="M230" s="23"/>
      <c r="N230" s="7">
        <f t="shared" si="72"/>
        <v>1</v>
      </c>
      <c r="O230" s="23"/>
      <c r="P230" s="7">
        <f t="shared" si="74"/>
        <v>0.7</v>
      </c>
      <c r="Q230" s="10" t="s">
        <v>175</v>
      </c>
    </row>
    <row r="231" spans="1:17" s="28" customFormat="1" ht="47.25" x14ac:dyDescent="0.25">
      <c r="A231" s="22"/>
      <c r="B231" s="23" t="s">
        <v>148</v>
      </c>
      <c r="C231" s="22" t="s">
        <v>452</v>
      </c>
      <c r="D231" s="23">
        <v>2867</v>
      </c>
      <c r="E231" s="22" t="s">
        <v>451</v>
      </c>
      <c r="F231" s="22" t="s">
        <v>296</v>
      </c>
      <c r="G231" s="24">
        <v>1090489.4067796611</v>
      </c>
      <c r="H231" s="24"/>
      <c r="I231" s="5" t="str">
        <f t="shared" si="70"/>
        <v>50bps or 3ticks</v>
      </c>
      <c r="J231" s="9">
        <f t="shared" si="71"/>
        <v>5000000</v>
      </c>
      <c r="K231" s="23" t="s">
        <v>175</v>
      </c>
      <c r="L231" s="26" t="str">
        <f t="shared" ref="L231:L237" si="84">IF(AND(B231&lt;&gt;"A",N231=1)=TRUE,"Yes","")</f>
        <v>Yes</v>
      </c>
      <c r="M231" s="23"/>
      <c r="N231" s="7">
        <f t="shared" si="72"/>
        <v>1</v>
      </c>
      <c r="O231" s="23"/>
      <c r="P231" s="7">
        <f t="shared" si="74"/>
        <v>0.7</v>
      </c>
      <c r="Q231" s="10" t="s">
        <v>175</v>
      </c>
    </row>
    <row r="232" spans="1:17" s="28" customFormat="1" ht="31.5" x14ac:dyDescent="0.25">
      <c r="A232" s="22"/>
      <c r="B232" s="23" t="s">
        <v>149</v>
      </c>
      <c r="C232" s="22" t="s">
        <v>512</v>
      </c>
      <c r="D232" s="23">
        <v>2243</v>
      </c>
      <c r="E232" s="22" t="s">
        <v>509</v>
      </c>
      <c r="F232" s="22" t="s">
        <v>296</v>
      </c>
      <c r="G232" s="24">
        <v>368312194.42372882</v>
      </c>
      <c r="H232" s="24"/>
      <c r="I232" s="5" t="str">
        <f t="shared" si="70"/>
        <v>50bps or 3ticks</v>
      </c>
      <c r="J232" s="9">
        <f t="shared" si="71"/>
        <v>5000000</v>
      </c>
      <c r="K232" s="23" t="s">
        <v>175</v>
      </c>
      <c r="L232" s="26" t="str">
        <f t="shared" si="84"/>
        <v/>
      </c>
      <c r="M232" s="23"/>
      <c r="N232" s="7">
        <f t="shared" si="72"/>
        <v>2</v>
      </c>
      <c r="O232" s="23"/>
      <c r="P232" s="7">
        <f t="shared" si="74"/>
        <v>0.3</v>
      </c>
      <c r="Q232" s="10" t="s">
        <v>175</v>
      </c>
    </row>
    <row r="233" spans="1:17" s="28" customFormat="1" ht="31.5" x14ac:dyDescent="0.25">
      <c r="A233" s="22"/>
      <c r="B233" s="23" t="s">
        <v>149</v>
      </c>
      <c r="C233" s="22" t="s">
        <v>511</v>
      </c>
      <c r="D233" s="23">
        <v>2244</v>
      </c>
      <c r="E233" s="22" t="s">
        <v>510</v>
      </c>
      <c r="F233" s="22" t="s">
        <v>296</v>
      </c>
      <c r="G233" s="24">
        <v>473249798.55932206</v>
      </c>
      <c r="H233" s="24"/>
      <c r="I233" s="5" t="str">
        <f t="shared" si="70"/>
        <v>50bps or 3ticks</v>
      </c>
      <c r="J233" s="9">
        <f t="shared" si="71"/>
        <v>5000000</v>
      </c>
      <c r="K233" s="23" t="s">
        <v>175</v>
      </c>
      <c r="L233" s="26" t="str">
        <f t="shared" si="84"/>
        <v/>
      </c>
      <c r="M233" s="23"/>
      <c r="N233" s="7">
        <f t="shared" si="72"/>
        <v>2</v>
      </c>
      <c r="O233" s="23"/>
      <c r="P233" s="7">
        <f t="shared" si="74"/>
        <v>0.3</v>
      </c>
      <c r="Q233" s="10" t="s">
        <v>175</v>
      </c>
    </row>
    <row r="234" spans="1:17" s="28" customFormat="1" ht="47.25" x14ac:dyDescent="0.25">
      <c r="A234" s="17"/>
      <c r="B234" s="18" t="s">
        <v>149</v>
      </c>
      <c r="C234" s="17" t="s">
        <v>616</v>
      </c>
      <c r="D234" s="18">
        <v>2013</v>
      </c>
      <c r="E234" s="17" t="s">
        <v>615</v>
      </c>
      <c r="F234" s="17" t="s">
        <v>156</v>
      </c>
      <c r="G234" s="19" t="s">
        <v>614</v>
      </c>
      <c r="H234" s="19"/>
      <c r="I234" s="18" t="str">
        <f t="shared" si="70"/>
        <v>50bps or 3ticks</v>
      </c>
      <c r="J234" s="32">
        <f t="shared" si="71"/>
        <v>5000000</v>
      </c>
      <c r="K234" s="18" t="s">
        <v>175</v>
      </c>
      <c r="L234" s="20" t="str">
        <f t="shared" si="84"/>
        <v>Yes</v>
      </c>
      <c r="M234" s="18"/>
      <c r="N234" s="21">
        <f t="shared" si="72"/>
        <v>1</v>
      </c>
      <c r="O234" s="18"/>
      <c r="P234" s="21">
        <f t="shared" si="74"/>
        <v>0.7</v>
      </c>
      <c r="Q234" s="20" t="s">
        <v>175</v>
      </c>
    </row>
    <row r="235" spans="1:17" s="28" customFormat="1" ht="47.25" x14ac:dyDescent="0.25">
      <c r="A235" s="17"/>
      <c r="B235" s="18" t="s">
        <v>149</v>
      </c>
      <c r="C235" s="17" t="s">
        <v>618</v>
      </c>
      <c r="D235" s="18">
        <v>2014</v>
      </c>
      <c r="E235" s="17" t="s">
        <v>617</v>
      </c>
      <c r="F235" s="17" t="s">
        <v>156</v>
      </c>
      <c r="G235" s="19" t="s">
        <v>614</v>
      </c>
      <c r="H235" s="19"/>
      <c r="I235" s="18" t="str">
        <f t="shared" ref="I235" si="85">IF(B235="A","20bps or 2ticks",IF(B235="B","50bps or 3ticks",IF(B235="C","50bps or 3ticks",IF(B235="D","80bps or 4ticks","error"))))</f>
        <v>50bps or 3ticks</v>
      </c>
      <c r="J235" s="32">
        <f t="shared" ref="J235" si="86">IF(B235="A",30000000,IF(B235="B",10000000,IF(B235="C",5000000,IF(B235="D",5000000,"error"))))</f>
        <v>5000000</v>
      </c>
      <c r="K235" s="18" t="s">
        <v>175</v>
      </c>
      <c r="L235" s="20" t="str">
        <f t="shared" si="84"/>
        <v>Yes</v>
      </c>
      <c r="M235" s="18"/>
      <c r="N235" s="21">
        <f t="shared" ref="N235" si="87">IF(ISNUMBER(G235)=TRUE,IF(G235&lt;100000000,1,IF(G235&lt;500000000,2,IF(G235&lt;1000000000,3,IF(G235&lt;5000000000,4,5)))),1)</f>
        <v>1</v>
      </c>
      <c r="O235" s="18"/>
      <c r="P235" s="21">
        <f t="shared" ref="P235" si="88">IF(N235=1,IF(O235="Yes",0.9,0.7),IF(N235=2,IF(O235="Yes",0.5,0.3),IF(N235=3,0.2,IF(N235=4,0.1,IF(N235=5,0,"error")))))</f>
        <v>0.7</v>
      </c>
      <c r="Q235" s="20" t="s">
        <v>175</v>
      </c>
    </row>
    <row r="236" spans="1:17" s="28" customFormat="1" ht="47.25" x14ac:dyDescent="0.25">
      <c r="A236" s="22"/>
      <c r="B236" s="23" t="s">
        <v>149</v>
      </c>
      <c r="C236" s="22" t="s">
        <v>551</v>
      </c>
      <c r="D236" s="23">
        <v>2252</v>
      </c>
      <c r="E236" s="22" t="s">
        <v>549</v>
      </c>
      <c r="F236" s="22" t="s">
        <v>296</v>
      </c>
      <c r="G236" s="24">
        <v>18581628.813559324</v>
      </c>
      <c r="H236" s="24"/>
      <c r="I236" s="23" t="str">
        <f t="shared" si="70"/>
        <v>50bps or 3ticks</v>
      </c>
      <c r="J236" s="25">
        <f t="shared" si="71"/>
        <v>5000000</v>
      </c>
      <c r="K236" s="23" t="s">
        <v>175</v>
      </c>
      <c r="L236" s="26" t="str">
        <f t="shared" si="84"/>
        <v>Yes</v>
      </c>
      <c r="M236" s="23"/>
      <c r="N236" s="27">
        <f t="shared" si="72"/>
        <v>1</v>
      </c>
      <c r="O236" s="23"/>
      <c r="P236" s="27">
        <f t="shared" si="74"/>
        <v>0.7</v>
      </c>
      <c r="Q236" s="26" t="s">
        <v>175</v>
      </c>
    </row>
    <row r="237" spans="1:17" s="28" customFormat="1" ht="47.25" x14ac:dyDescent="0.25">
      <c r="A237" s="22"/>
      <c r="B237" s="23" t="s">
        <v>149</v>
      </c>
      <c r="C237" s="22" t="s">
        <v>552</v>
      </c>
      <c r="D237" s="23">
        <v>2253</v>
      </c>
      <c r="E237" s="22" t="s">
        <v>550</v>
      </c>
      <c r="F237" s="22" t="s">
        <v>296</v>
      </c>
      <c r="G237" s="24">
        <v>8849492.2542372886</v>
      </c>
      <c r="H237" s="24"/>
      <c r="I237" s="23" t="str">
        <f t="shared" si="70"/>
        <v>50bps or 3ticks</v>
      </c>
      <c r="J237" s="25">
        <f t="shared" si="71"/>
        <v>5000000</v>
      </c>
      <c r="K237" s="23" t="s">
        <v>175</v>
      </c>
      <c r="L237" s="26" t="str">
        <f t="shared" si="84"/>
        <v>Yes</v>
      </c>
      <c r="M237" s="23"/>
      <c r="N237" s="27">
        <f t="shared" si="72"/>
        <v>1</v>
      </c>
      <c r="O237" s="23"/>
      <c r="P237" s="27">
        <f t="shared" si="74"/>
        <v>0.7</v>
      </c>
      <c r="Q237" s="26" t="s">
        <v>175</v>
      </c>
    </row>
    <row r="238" spans="1:17" s="28" customFormat="1" ht="63" x14ac:dyDescent="0.25">
      <c r="A238" s="17"/>
      <c r="B238" s="18" t="s">
        <v>149</v>
      </c>
      <c r="C238" s="17" t="s">
        <v>653</v>
      </c>
      <c r="D238" s="18" t="s">
        <v>650</v>
      </c>
      <c r="E238" s="17" t="s">
        <v>652</v>
      </c>
      <c r="F238" s="17" t="s">
        <v>296</v>
      </c>
      <c r="G238" s="19" t="s">
        <v>651</v>
      </c>
      <c r="H238" s="19"/>
      <c r="I238" s="18" t="str">
        <f t="shared" ref="I238" si="89">IF(B238="A","20bps or 2ticks",IF(B238="B","50bps or 3ticks",IF(B238="C","50bps or 3ticks",IF(B238="D","80bps or 4ticks","error"))))</f>
        <v>50bps or 3ticks</v>
      </c>
      <c r="J238" s="32">
        <f t="shared" ref="J238" si="90">IF(B238="A",30000000,IF(B238="B",10000000,IF(B238="C",5000000,IF(B238="D",5000000,"error"))))</f>
        <v>5000000</v>
      </c>
      <c r="K238" s="18" t="s">
        <v>175</v>
      </c>
      <c r="L238" s="20" t="str">
        <f>IF(AND(B238&lt;&gt;"A",N238=1)=TRUE,"Yes","")</f>
        <v>Yes</v>
      </c>
      <c r="M238" s="18"/>
      <c r="N238" s="21">
        <f>IF(ISNUMBER(G238)=TRUE,IF(G238&lt;100000000,1,IF(G238&lt;500000000,2,IF(G238&lt;1000000000,3,IF(G238&lt;5000000000,4,5)))),1)</f>
        <v>1</v>
      </c>
      <c r="O238" s="18"/>
      <c r="P238" s="21">
        <f>IF(N238=1,IF(O238="Yes",0.9,0.7),IF(N238=2,IF(O238="Yes",0.5,0.3),IF(N238=3,0.2,IF(N238=4,0.1,IF(N238=5,0,"error")))))</f>
        <v>0.7</v>
      </c>
      <c r="Q238" s="20" t="s">
        <v>175</v>
      </c>
    </row>
    <row r="239" spans="1:17" ht="31.5" x14ac:dyDescent="0.25">
      <c r="A239" s="4" t="s">
        <v>163</v>
      </c>
      <c r="B239" s="5" t="s">
        <v>148</v>
      </c>
      <c r="C239" s="4" t="s">
        <v>113</v>
      </c>
      <c r="D239" s="5">
        <v>1349</v>
      </c>
      <c r="E239" s="4" t="s">
        <v>208</v>
      </c>
      <c r="F239" s="4" t="s">
        <v>155</v>
      </c>
      <c r="G239" s="6">
        <v>882144.74576271186</v>
      </c>
      <c r="H239" s="6"/>
      <c r="I239" s="5" t="str">
        <f t="shared" si="70"/>
        <v>50bps or 3ticks</v>
      </c>
      <c r="J239" s="9">
        <f t="shared" si="71"/>
        <v>5000000</v>
      </c>
      <c r="K239" s="5" t="s">
        <v>167</v>
      </c>
      <c r="L239" s="10" t="str">
        <f t="shared" si="83"/>
        <v>Yes</v>
      </c>
      <c r="M239" s="5"/>
      <c r="N239" s="7">
        <f t="shared" si="72"/>
        <v>1</v>
      </c>
      <c r="O239" s="5"/>
      <c r="P239" s="7">
        <f t="shared" si="74"/>
        <v>0.7</v>
      </c>
      <c r="Q239" s="10" t="s">
        <v>175</v>
      </c>
    </row>
    <row r="240" spans="1:17" ht="31.5" x14ac:dyDescent="0.25">
      <c r="A240" s="4"/>
      <c r="B240" s="5" t="s">
        <v>148</v>
      </c>
      <c r="C240" s="4" t="s">
        <v>228</v>
      </c>
      <c r="D240" s="5">
        <v>1677</v>
      </c>
      <c r="E240" s="4" t="s">
        <v>225</v>
      </c>
      <c r="F240" s="4" t="s">
        <v>151</v>
      </c>
      <c r="G240" s="6">
        <v>11566833.898305085</v>
      </c>
      <c r="H240" s="6"/>
      <c r="I240" s="5" t="str">
        <f t="shared" si="70"/>
        <v>50bps or 3ticks</v>
      </c>
      <c r="J240" s="9">
        <f t="shared" si="71"/>
        <v>5000000</v>
      </c>
      <c r="K240" s="5" t="s">
        <v>167</v>
      </c>
      <c r="L240" s="10" t="str">
        <f t="shared" si="83"/>
        <v>Yes</v>
      </c>
      <c r="M240" s="5"/>
      <c r="N240" s="7">
        <f t="shared" si="72"/>
        <v>1</v>
      </c>
      <c r="O240" s="5" t="s">
        <v>167</v>
      </c>
      <c r="P240" s="7">
        <f t="shared" si="74"/>
        <v>0.9</v>
      </c>
      <c r="Q240" s="10" t="s">
        <v>175</v>
      </c>
    </row>
    <row r="241" spans="1:17" ht="31.5" x14ac:dyDescent="0.25">
      <c r="A241" s="4"/>
      <c r="B241" s="11" t="s">
        <v>148</v>
      </c>
      <c r="C241" s="13" t="s">
        <v>228</v>
      </c>
      <c r="D241" s="5">
        <v>2511</v>
      </c>
      <c r="E241" s="4" t="s">
        <v>226</v>
      </c>
      <c r="F241" s="4" t="s">
        <v>150</v>
      </c>
      <c r="G241" s="6">
        <v>53367421.271186441</v>
      </c>
      <c r="H241" s="6"/>
      <c r="I241" s="5" t="str">
        <f t="shared" si="70"/>
        <v>50bps or 3ticks</v>
      </c>
      <c r="J241" s="9">
        <f t="shared" si="71"/>
        <v>5000000</v>
      </c>
      <c r="K241" s="5" t="s">
        <v>167</v>
      </c>
      <c r="L241" s="10" t="str">
        <f t="shared" si="83"/>
        <v>Yes</v>
      </c>
      <c r="M241" s="5"/>
      <c r="N241" s="7">
        <f t="shared" si="72"/>
        <v>1</v>
      </c>
      <c r="O241" s="5" t="s">
        <v>167</v>
      </c>
      <c r="P241" s="7">
        <f t="shared" si="74"/>
        <v>0.9</v>
      </c>
      <c r="Q241" s="10" t="s">
        <v>175</v>
      </c>
    </row>
    <row r="242" spans="1:17" ht="31.5" x14ac:dyDescent="0.25">
      <c r="A242" s="4"/>
      <c r="B242" s="11" t="s">
        <v>148</v>
      </c>
      <c r="C242" s="13" t="s">
        <v>229</v>
      </c>
      <c r="D242" s="5">
        <v>2512</v>
      </c>
      <c r="E242" s="4" t="s">
        <v>227</v>
      </c>
      <c r="F242" s="4" t="s">
        <v>150</v>
      </c>
      <c r="G242" s="6">
        <v>14949123.796610169</v>
      </c>
      <c r="H242" s="6"/>
      <c r="I242" s="5" t="str">
        <f t="shared" si="70"/>
        <v>50bps or 3ticks</v>
      </c>
      <c r="J242" s="9">
        <f t="shared" si="71"/>
        <v>5000000</v>
      </c>
      <c r="K242" s="5" t="s">
        <v>167</v>
      </c>
      <c r="L242" s="10" t="str">
        <f t="shared" si="83"/>
        <v>Yes</v>
      </c>
      <c r="M242" s="5"/>
      <c r="N242" s="7">
        <f t="shared" si="72"/>
        <v>1</v>
      </c>
      <c r="O242" s="5" t="s">
        <v>167</v>
      </c>
      <c r="P242" s="7">
        <f t="shared" si="74"/>
        <v>0.9</v>
      </c>
      <c r="Q242" s="10" t="s">
        <v>175</v>
      </c>
    </row>
    <row r="243" spans="1:17" s="28" customFormat="1" ht="63" x14ac:dyDescent="0.25">
      <c r="A243" s="22"/>
      <c r="B243" s="23" t="s">
        <v>148</v>
      </c>
      <c r="C243" s="22" t="s">
        <v>411</v>
      </c>
      <c r="D243" s="23">
        <v>2853</v>
      </c>
      <c r="E243" s="22" t="s">
        <v>409</v>
      </c>
      <c r="F243" s="4" t="s">
        <v>185</v>
      </c>
      <c r="G243" s="24">
        <v>349990.71186440677</v>
      </c>
      <c r="H243" s="24"/>
      <c r="I243" s="5" t="str">
        <f t="shared" si="70"/>
        <v>50bps or 3ticks</v>
      </c>
      <c r="J243" s="9">
        <f t="shared" si="71"/>
        <v>5000000</v>
      </c>
      <c r="K243" s="23" t="s">
        <v>167</v>
      </c>
      <c r="L243" s="26" t="str">
        <f t="shared" ref="L243" si="91">IF(AND(B243&lt;&gt;"A",N243=1)=TRUE,"Yes","")</f>
        <v>Yes</v>
      </c>
      <c r="M243" s="23"/>
      <c r="N243" s="7">
        <f t="shared" si="72"/>
        <v>1</v>
      </c>
      <c r="O243" s="23"/>
      <c r="P243" s="7">
        <f t="shared" si="74"/>
        <v>0.7</v>
      </c>
      <c r="Q243" s="10" t="s">
        <v>175</v>
      </c>
    </row>
    <row r="244" spans="1:17" ht="47.25" x14ac:dyDescent="0.25">
      <c r="A244" s="4"/>
      <c r="B244" s="5" t="s">
        <v>148</v>
      </c>
      <c r="C244" s="4" t="s">
        <v>230</v>
      </c>
      <c r="D244" s="5">
        <v>1482</v>
      </c>
      <c r="E244" s="4" t="s">
        <v>114</v>
      </c>
      <c r="F244" s="4" t="s">
        <v>185</v>
      </c>
      <c r="G244" s="6">
        <v>345426607.54237288</v>
      </c>
      <c r="H244" s="6"/>
      <c r="I244" s="5" t="str">
        <f t="shared" si="70"/>
        <v>50bps or 3ticks</v>
      </c>
      <c r="J244" s="9">
        <f t="shared" si="71"/>
        <v>5000000</v>
      </c>
      <c r="K244" s="5" t="s">
        <v>167</v>
      </c>
      <c r="L244" s="10" t="str">
        <f t="shared" si="83"/>
        <v/>
      </c>
      <c r="M244" s="5"/>
      <c r="N244" s="7">
        <f t="shared" si="72"/>
        <v>2</v>
      </c>
      <c r="O244" s="5"/>
      <c r="P244" s="7">
        <f t="shared" si="74"/>
        <v>0.3</v>
      </c>
      <c r="Q244" s="10" t="s">
        <v>175</v>
      </c>
    </row>
    <row r="245" spans="1:17" s="16" customFormat="1" ht="31.5" x14ac:dyDescent="0.25">
      <c r="A245" s="13"/>
      <c r="B245" s="11" t="s">
        <v>149</v>
      </c>
      <c r="C245" s="13" t="s">
        <v>231</v>
      </c>
      <c r="D245" s="11">
        <v>1656</v>
      </c>
      <c r="E245" s="13" t="s">
        <v>180</v>
      </c>
      <c r="F245" s="13" t="s">
        <v>156</v>
      </c>
      <c r="G245" s="14">
        <v>67238521.220338985</v>
      </c>
      <c r="H245" s="14"/>
      <c r="I245" s="5" t="str">
        <f t="shared" si="70"/>
        <v>50bps or 3ticks</v>
      </c>
      <c r="J245" s="9">
        <f t="shared" si="71"/>
        <v>5000000</v>
      </c>
      <c r="K245" s="11" t="s">
        <v>167</v>
      </c>
      <c r="L245" s="15" t="str">
        <f t="shared" ref="L245:L256" si="92">IF(AND(B245&lt;&gt;"A",N245=1)=TRUE,"Yes","")</f>
        <v>Yes</v>
      </c>
      <c r="M245" s="11"/>
      <c r="N245" s="7">
        <f t="shared" si="72"/>
        <v>1</v>
      </c>
      <c r="O245" s="11"/>
      <c r="P245" s="7">
        <f t="shared" si="74"/>
        <v>0.7</v>
      </c>
      <c r="Q245" s="10" t="s">
        <v>175</v>
      </c>
    </row>
    <row r="246" spans="1:17" s="28" customFormat="1" ht="31.5" x14ac:dyDescent="0.25">
      <c r="A246" s="17"/>
      <c r="B246" s="18" t="s">
        <v>149</v>
      </c>
      <c r="C246" s="17" t="s">
        <v>620</v>
      </c>
      <c r="D246" s="18">
        <v>2012</v>
      </c>
      <c r="E246" s="17" t="s">
        <v>619</v>
      </c>
      <c r="F246" s="17" t="s">
        <v>185</v>
      </c>
      <c r="G246" s="19" t="s">
        <v>614</v>
      </c>
      <c r="H246" s="19"/>
      <c r="I246" s="18" t="str">
        <f t="shared" ref="I246" si="93">IF(B246="A","20bps or 2ticks",IF(B246="B","50bps or 3ticks",IF(B246="C","50bps or 3ticks",IF(B246="D","80bps or 4ticks","error"))))</f>
        <v>50bps or 3ticks</v>
      </c>
      <c r="J246" s="32">
        <f t="shared" ref="J246" si="94">IF(B246="A",30000000,IF(B246="B",10000000,IF(B246="C",5000000,IF(B246="D",5000000,"error"))))</f>
        <v>5000000</v>
      </c>
      <c r="K246" s="18" t="s">
        <v>175</v>
      </c>
      <c r="L246" s="20" t="str">
        <f t="shared" ref="L246" si="95">IF(AND(B246&lt;&gt;"A",N246=1)=TRUE,"Yes","")</f>
        <v>Yes</v>
      </c>
      <c r="M246" s="18"/>
      <c r="N246" s="21">
        <f t="shared" ref="N246" si="96">IF(ISNUMBER(G246)=TRUE,IF(G246&lt;100000000,1,IF(G246&lt;500000000,2,IF(G246&lt;1000000000,3,IF(G246&lt;5000000000,4,5)))),1)</f>
        <v>1</v>
      </c>
      <c r="O246" s="18"/>
      <c r="P246" s="21">
        <f t="shared" ref="P246" si="97">IF(N246=1,IF(O246="Yes",0.9,0.7),IF(N246=2,IF(O246="Yes",0.5,0.3),IF(N246=3,0.2,IF(N246=4,0.1,IF(N246=5,0,"error")))))</f>
        <v>0.7</v>
      </c>
      <c r="Q246" s="20" t="s">
        <v>175</v>
      </c>
    </row>
    <row r="247" spans="1:17" s="28" customFormat="1" ht="47.25" x14ac:dyDescent="0.25">
      <c r="A247" s="22"/>
      <c r="B247" s="23" t="s">
        <v>149</v>
      </c>
      <c r="C247" s="22" t="s">
        <v>314</v>
      </c>
      <c r="D247" s="23">
        <v>2620</v>
      </c>
      <c r="E247" s="22" t="s">
        <v>313</v>
      </c>
      <c r="F247" s="22" t="s">
        <v>156</v>
      </c>
      <c r="G247" s="24">
        <v>260359233.86440679</v>
      </c>
      <c r="H247" s="24"/>
      <c r="I247" s="5" t="str">
        <f t="shared" si="70"/>
        <v>50bps or 3ticks</v>
      </c>
      <c r="J247" s="9">
        <f t="shared" si="71"/>
        <v>5000000</v>
      </c>
      <c r="K247" s="23" t="s">
        <v>167</v>
      </c>
      <c r="L247" s="26" t="str">
        <f t="shared" si="92"/>
        <v/>
      </c>
      <c r="M247" s="23"/>
      <c r="N247" s="7">
        <f t="shared" si="72"/>
        <v>2</v>
      </c>
      <c r="O247" s="23"/>
      <c r="P247" s="7">
        <f t="shared" si="74"/>
        <v>0.3</v>
      </c>
      <c r="Q247" s="10" t="s">
        <v>175</v>
      </c>
    </row>
    <row r="248" spans="1:17" s="28" customFormat="1" ht="63" x14ac:dyDescent="0.25">
      <c r="A248" s="22"/>
      <c r="B248" s="23" t="s">
        <v>149</v>
      </c>
      <c r="C248" s="22" t="s">
        <v>316</v>
      </c>
      <c r="D248" s="23">
        <v>2621</v>
      </c>
      <c r="E248" s="22" t="s">
        <v>315</v>
      </c>
      <c r="F248" s="22" t="s">
        <v>156</v>
      </c>
      <c r="G248" s="24">
        <v>2287248346.4237289</v>
      </c>
      <c r="H248" s="24"/>
      <c r="I248" s="5" t="str">
        <f t="shared" si="70"/>
        <v>50bps or 3ticks</v>
      </c>
      <c r="J248" s="9">
        <f t="shared" si="71"/>
        <v>5000000</v>
      </c>
      <c r="K248" s="23" t="s">
        <v>167</v>
      </c>
      <c r="L248" s="26" t="str">
        <f t="shared" si="92"/>
        <v/>
      </c>
      <c r="M248" s="23"/>
      <c r="N248" s="7">
        <f t="shared" si="72"/>
        <v>4</v>
      </c>
      <c r="O248" s="23"/>
      <c r="P248" s="7">
        <f t="shared" si="74"/>
        <v>0.1</v>
      </c>
      <c r="Q248" s="10" t="s">
        <v>175</v>
      </c>
    </row>
    <row r="249" spans="1:17" s="28" customFormat="1" ht="47.25" x14ac:dyDescent="0.25">
      <c r="A249" s="22"/>
      <c r="B249" s="23" t="s">
        <v>149</v>
      </c>
      <c r="C249" s="22" t="s">
        <v>598</v>
      </c>
      <c r="D249" s="23">
        <v>2255</v>
      </c>
      <c r="E249" s="22" t="s">
        <v>599</v>
      </c>
      <c r="F249" s="22" t="s">
        <v>185</v>
      </c>
      <c r="G249" s="24">
        <v>146526532.47457626</v>
      </c>
      <c r="H249" s="24"/>
      <c r="I249" s="23" t="str">
        <f t="shared" si="70"/>
        <v>50bps or 3ticks</v>
      </c>
      <c r="J249" s="25">
        <f t="shared" si="71"/>
        <v>5000000</v>
      </c>
      <c r="K249" s="23" t="s">
        <v>175</v>
      </c>
      <c r="L249" s="26" t="str">
        <f t="shared" si="92"/>
        <v/>
      </c>
      <c r="M249" s="23"/>
      <c r="N249" s="27">
        <f t="shared" si="72"/>
        <v>2</v>
      </c>
      <c r="O249" s="23"/>
      <c r="P249" s="27">
        <f t="shared" si="74"/>
        <v>0.3</v>
      </c>
      <c r="Q249" s="26" t="s">
        <v>175</v>
      </c>
    </row>
    <row r="250" spans="1:17" s="28" customFormat="1" ht="47.25" x14ac:dyDescent="0.25">
      <c r="A250" s="22"/>
      <c r="B250" s="23" t="s">
        <v>149</v>
      </c>
      <c r="C250" s="22" t="s">
        <v>429</v>
      </c>
      <c r="D250" s="23">
        <v>2856</v>
      </c>
      <c r="E250" s="22" t="s">
        <v>431</v>
      </c>
      <c r="F250" s="22" t="s">
        <v>156</v>
      </c>
      <c r="G250" s="24">
        <v>52988154.474576272</v>
      </c>
      <c r="H250" s="24"/>
      <c r="I250" s="5" t="str">
        <f t="shared" si="70"/>
        <v>50bps or 3ticks</v>
      </c>
      <c r="J250" s="9">
        <f t="shared" si="71"/>
        <v>5000000</v>
      </c>
      <c r="K250" s="23" t="s">
        <v>175</v>
      </c>
      <c r="L250" s="26" t="str">
        <f t="shared" ref="L250" si="98">IF(AND(B250&lt;&gt;"A",N250=1)=TRUE,"Yes","")</f>
        <v>Yes</v>
      </c>
      <c r="M250" s="23"/>
      <c r="N250" s="7">
        <f t="shared" si="72"/>
        <v>1</v>
      </c>
      <c r="O250" s="23"/>
      <c r="P250" s="7">
        <f t="shared" si="74"/>
        <v>0.7</v>
      </c>
      <c r="Q250" s="10" t="s">
        <v>175</v>
      </c>
    </row>
    <row r="251" spans="1:17" s="28" customFormat="1" ht="47.25" x14ac:dyDescent="0.25">
      <c r="A251" s="22"/>
      <c r="B251" s="23" t="s">
        <v>149</v>
      </c>
      <c r="C251" s="22" t="s">
        <v>427</v>
      </c>
      <c r="D251" s="23">
        <v>2857</v>
      </c>
      <c r="E251" s="22" t="s">
        <v>428</v>
      </c>
      <c r="F251" s="22" t="s">
        <v>156</v>
      </c>
      <c r="G251" s="24">
        <v>6712089.0847457629</v>
      </c>
      <c r="H251" s="24"/>
      <c r="I251" s="5" t="str">
        <f t="shared" si="70"/>
        <v>50bps or 3ticks</v>
      </c>
      <c r="J251" s="9">
        <f t="shared" si="71"/>
        <v>5000000</v>
      </c>
      <c r="K251" s="23" t="s">
        <v>167</v>
      </c>
      <c r="L251" s="26" t="str">
        <f t="shared" ref="L251:L252" si="99">IF(AND(B251&lt;&gt;"A",N251=1)=TRUE,"Yes","")</f>
        <v>Yes</v>
      </c>
      <c r="M251" s="23"/>
      <c r="N251" s="7">
        <f t="shared" si="72"/>
        <v>1</v>
      </c>
      <c r="O251" s="23"/>
      <c r="P251" s="7">
        <f t="shared" si="74"/>
        <v>0.7</v>
      </c>
      <c r="Q251" s="10" t="s">
        <v>175</v>
      </c>
    </row>
    <row r="252" spans="1:17" s="28" customFormat="1" ht="47.25" x14ac:dyDescent="0.25">
      <c r="A252" s="22"/>
      <c r="B252" s="23" t="s">
        <v>149</v>
      </c>
      <c r="C252" s="22" t="s">
        <v>605</v>
      </c>
      <c r="D252" s="23">
        <v>2259</v>
      </c>
      <c r="E252" s="22" t="s">
        <v>604</v>
      </c>
      <c r="F252" s="22" t="s">
        <v>185</v>
      </c>
      <c r="G252" s="24">
        <v>11291836.372881357</v>
      </c>
      <c r="H252" s="24"/>
      <c r="I252" s="23" t="str">
        <f t="shared" si="70"/>
        <v>50bps or 3ticks</v>
      </c>
      <c r="J252" s="25">
        <f t="shared" si="71"/>
        <v>5000000</v>
      </c>
      <c r="K252" s="23" t="s">
        <v>175</v>
      </c>
      <c r="L252" s="26" t="str">
        <f t="shared" si="99"/>
        <v>Yes</v>
      </c>
      <c r="M252" s="23"/>
      <c r="N252" s="27">
        <f t="shared" si="72"/>
        <v>1</v>
      </c>
      <c r="O252" s="23"/>
      <c r="P252" s="27">
        <f t="shared" si="74"/>
        <v>0.7</v>
      </c>
      <c r="Q252" s="26" t="s">
        <v>175</v>
      </c>
    </row>
    <row r="253" spans="1:17" ht="31.5" x14ac:dyDescent="0.25">
      <c r="A253" s="4"/>
      <c r="B253" s="5" t="s">
        <v>149</v>
      </c>
      <c r="C253" s="4" t="s">
        <v>373</v>
      </c>
      <c r="D253" s="5">
        <v>1486</v>
      </c>
      <c r="E253" s="4" t="s">
        <v>374</v>
      </c>
      <c r="F253" s="4" t="s">
        <v>151</v>
      </c>
      <c r="G253" s="6">
        <v>143117092.79661018</v>
      </c>
      <c r="H253" s="6"/>
      <c r="I253" s="5" t="str">
        <f t="shared" si="70"/>
        <v>50bps or 3ticks</v>
      </c>
      <c r="J253" s="9">
        <f t="shared" si="71"/>
        <v>5000000</v>
      </c>
      <c r="K253" s="5" t="s">
        <v>167</v>
      </c>
      <c r="L253" s="10" t="str">
        <f t="shared" si="92"/>
        <v/>
      </c>
      <c r="M253" s="5"/>
      <c r="N253" s="7">
        <f t="shared" si="72"/>
        <v>2</v>
      </c>
      <c r="O253" s="5"/>
      <c r="P253" s="7">
        <f t="shared" si="74"/>
        <v>0.3</v>
      </c>
      <c r="Q253" s="10" t="s">
        <v>175</v>
      </c>
    </row>
    <row r="254" spans="1:17" ht="31.5" x14ac:dyDescent="0.25">
      <c r="A254" s="4"/>
      <c r="B254" s="5" t="s">
        <v>149</v>
      </c>
      <c r="C254" s="4" t="s">
        <v>375</v>
      </c>
      <c r="D254" s="5">
        <v>1487</v>
      </c>
      <c r="E254" s="4" t="s">
        <v>376</v>
      </c>
      <c r="F254" s="4" t="s">
        <v>151</v>
      </c>
      <c r="G254" s="6">
        <v>167912344.74576271</v>
      </c>
      <c r="H254" s="6"/>
      <c r="I254" s="5" t="str">
        <f t="shared" si="70"/>
        <v>50bps or 3ticks</v>
      </c>
      <c r="J254" s="9">
        <f t="shared" si="71"/>
        <v>5000000</v>
      </c>
      <c r="K254" s="5" t="s">
        <v>167</v>
      </c>
      <c r="L254" s="10" t="str">
        <f t="shared" si="92"/>
        <v/>
      </c>
      <c r="M254" s="5"/>
      <c r="N254" s="7">
        <f t="shared" si="72"/>
        <v>2</v>
      </c>
      <c r="O254" s="5"/>
      <c r="P254" s="7">
        <f t="shared" si="74"/>
        <v>0.3</v>
      </c>
      <c r="Q254" s="10" t="s">
        <v>175</v>
      </c>
    </row>
    <row r="255" spans="1:17" s="28" customFormat="1" ht="31.5" x14ac:dyDescent="0.25">
      <c r="A255" s="22"/>
      <c r="B255" s="23" t="s">
        <v>149</v>
      </c>
      <c r="C255" s="22" t="s">
        <v>377</v>
      </c>
      <c r="D255" s="23">
        <v>2838</v>
      </c>
      <c r="E255" s="22" t="s">
        <v>378</v>
      </c>
      <c r="F255" s="22" t="s">
        <v>582</v>
      </c>
      <c r="G255" s="24">
        <v>25526962.220338982</v>
      </c>
      <c r="H255" s="24"/>
      <c r="I255" s="5" t="str">
        <f t="shared" si="70"/>
        <v>50bps or 3ticks</v>
      </c>
      <c r="J255" s="9">
        <f t="shared" si="71"/>
        <v>5000000</v>
      </c>
      <c r="K255" s="23" t="s">
        <v>167</v>
      </c>
      <c r="L255" s="26" t="str">
        <f t="shared" si="92"/>
        <v>Yes</v>
      </c>
      <c r="M255" s="23"/>
      <c r="N255" s="7">
        <f t="shared" si="72"/>
        <v>1</v>
      </c>
      <c r="O255" s="23"/>
      <c r="P255" s="7">
        <f t="shared" si="74"/>
        <v>0.7</v>
      </c>
      <c r="Q255" s="10" t="s">
        <v>175</v>
      </c>
    </row>
    <row r="256" spans="1:17" s="28" customFormat="1" ht="31.5" x14ac:dyDescent="0.25">
      <c r="A256" s="22"/>
      <c r="B256" s="23" t="s">
        <v>149</v>
      </c>
      <c r="C256" s="22" t="s">
        <v>379</v>
      </c>
      <c r="D256" s="23">
        <v>2839</v>
      </c>
      <c r="E256" s="22" t="s">
        <v>380</v>
      </c>
      <c r="F256" s="22" t="s">
        <v>582</v>
      </c>
      <c r="G256" s="24">
        <v>10666063.033898305</v>
      </c>
      <c r="H256" s="24"/>
      <c r="I256" s="5" t="str">
        <f t="shared" si="70"/>
        <v>50bps or 3ticks</v>
      </c>
      <c r="J256" s="9">
        <f t="shared" si="71"/>
        <v>5000000</v>
      </c>
      <c r="K256" s="23" t="s">
        <v>167</v>
      </c>
      <c r="L256" s="26" t="str">
        <f t="shared" si="92"/>
        <v>Yes</v>
      </c>
      <c r="M256" s="23"/>
      <c r="N256" s="7">
        <f t="shared" si="72"/>
        <v>1</v>
      </c>
      <c r="O256" s="23"/>
      <c r="P256" s="7">
        <f t="shared" si="74"/>
        <v>0.7</v>
      </c>
      <c r="Q256" s="10" t="s">
        <v>175</v>
      </c>
    </row>
    <row r="257" spans="1:17" ht="47.25" x14ac:dyDescent="0.25">
      <c r="A257" s="4"/>
      <c r="B257" s="5" t="s">
        <v>149</v>
      </c>
      <c r="C257" s="4" t="s">
        <v>115</v>
      </c>
      <c r="D257" s="5">
        <v>1496</v>
      </c>
      <c r="E257" s="4" t="s">
        <v>116</v>
      </c>
      <c r="F257" s="4" t="s">
        <v>156</v>
      </c>
      <c r="G257" s="6">
        <v>52727834.372881353</v>
      </c>
      <c r="H257" s="6"/>
      <c r="I257" s="5" t="str">
        <f t="shared" si="70"/>
        <v>50bps or 3ticks</v>
      </c>
      <c r="J257" s="9">
        <f t="shared" si="71"/>
        <v>5000000</v>
      </c>
      <c r="K257" s="5" t="s">
        <v>167</v>
      </c>
      <c r="L257" s="10" t="str">
        <f t="shared" si="83"/>
        <v>Yes</v>
      </c>
      <c r="M257" s="5"/>
      <c r="N257" s="7">
        <f t="shared" si="72"/>
        <v>1</v>
      </c>
      <c r="O257" s="5"/>
      <c r="P257" s="7">
        <f t="shared" si="74"/>
        <v>0.7</v>
      </c>
      <c r="Q257" s="10" t="s">
        <v>175</v>
      </c>
    </row>
    <row r="258" spans="1:17" ht="47.25" x14ac:dyDescent="0.25">
      <c r="A258" s="4"/>
      <c r="B258" s="5" t="s">
        <v>253</v>
      </c>
      <c r="C258" s="4" t="s">
        <v>117</v>
      </c>
      <c r="D258" s="5">
        <v>1497</v>
      </c>
      <c r="E258" s="4" t="s">
        <v>252</v>
      </c>
      <c r="F258" s="4" t="s">
        <v>382</v>
      </c>
      <c r="G258" s="6">
        <v>63603689.322033897</v>
      </c>
      <c r="H258" s="6"/>
      <c r="I258" s="5" t="str">
        <f t="shared" si="70"/>
        <v>50bps or 3ticks</v>
      </c>
      <c r="J258" s="9">
        <f t="shared" si="71"/>
        <v>5000000</v>
      </c>
      <c r="K258" s="5" t="s">
        <v>167</v>
      </c>
      <c r="L258" s="10" t="str">
        <f t="shared" si="83"/>
        <v>Yes</v>
      </c>
      <c r="M258" s="5"/>
      <c r="N258" s="7">
        <f t="shared" si="72"/>
        <v>1</v>
      </c>
      <c r="O258" s="5"/>
      <c r="P258" s="7">
        <f t="shared" si="74"/>
        <v>0.7</v>
      </c>
      <c r="Q258" s="10" t="s">
        <v>175</v>
      </c>
    </row>
    <row r="259" spans="1:17" s="28" customFormat="1" ht="47.25" x14ac:dyDescent="0.25">
      <c r="A259" s="22"/>
      <c r="B259" s="23" t="s">
        <v>149</v>
      </c>
      <c r="C259" s="4" t="s">
        <v>365</v>
      </c>
      <c r="D259" s="23">
        <v>2554</v>
      </c>
      <c r="E259" s="22" t="s">
        <v>356</v>
      </c>
      <c r="F259" s="22" t="s">
        <v>150</v>
      </c>
      <c r="G259" s="24">
        <v>14533619.389830509</v>
      </c>
      <c r="H259" s="24"/>
      <c r="I259" s="5" t="str">
        <f t="shared" si="70"/>
        <v>50bps or 3ticks</v>
      </c>
      <c r="J259" s="9">
        <f t="shared" si="71"/>
        <v>5000000</v>
      </c>
      <c r="K259" s="23" t="s">
        <v>167</v>
      </c>
      <c r="L259" s="26" t="str">
        <f t="shared" ref="L259:L274" si="100">IF(AND(B259&lt;&gt;"A",N259=1)=TRUE,"Yes","")</f>
        <v>Yes</v>
      </c>
      <c r="M259" s="23"/>
      <c r="N259" s="7">
        <f t="shared" si="72"/>
        <v>1</v>
      </c>
      <c r="O259" s="23"/>
      <c r="P259" s="7">
        <f t="shared" si="74"/>
        <v>0.7</v>
      </c>
      <c r="Q259" s="10" t="s">
        <v>175</v>
      </c>
    </row>
    <row r="260" spans="1:17" s="28" customFormat="1" ht="47.25" x14ac:dyDescent="0.25">
      <c r="A260" s="22"/>
      <c r="B260" s="23" t="s">
        <v>149</v>
      </c>
      <c r="C260" s="22" t="s">
        <v>366</v>
      </c>
      <c r="D260" s="23">
        <v>2647</v>
      </c>
      <c r="E260" s="22" t="s">
        <v>367</v>
      </c>
      <c r="F260" s="22" t="s">
        <v>150</v>
      </c>
      <c r="G260" s="24">
        <v>31438912.881355934</v>
      </c>
      <c r="H260" s="24"/>
      <c r="I260" s="5" t="str">
        <f t="shared" si="70"/>
        <v>50bps or 3ticks</v>
      </c>
      <c r="J260" s="9">
        <f t="shared" si="71"/>
        <v>5000000</v>
      </c>
      <c r="K260" s="23" t="s">
        <v>167</v>
      </c>
      <c r="L260" s="26" t="str">
        <f t="shared" ref="L260:L262" si="101">IF(AND(B260&lt;&gt;"A",N260=1)=TRUE,"Yes","")</f>
        <v>Yes</v>
      </c>
      <c r="M260" s="23"/>
      <c r="N260" s="7">
        <f t="shared" si="72"/>
        <v>1</v>
      </c>
      <c r="O260" s="23"/>
      <c r="P260" s="7">
        <f t="shared" si="74"/>
        <v>0.7</v>
      </c>
      <c r="Q260" s="10" t="s">
        <v>175</v>
      </c>
    </row>
    <row r="261" spans="1:17" s="28" customFormat="1" ht="47.25" x14ac:dyDescent="0.25">
      <c r="A261" s="22"/>
      <c r="B261" s="23" t="s">
        <v>149</v>
      </c>
      <c r="C261" s="22" t="s">
        <v>368</v>
      </c>
      <c r="D261" s="23">
        <v>2648</v>
      </c>
      <c r="E261" s="22" t="s">
        <v>369</v>
      </c>
      <c r="F261" s="22" t="s">
        <v>150</v>
      </c>
      <c r="G261" s="24">
        <v>73895667.457627118</v>
      </c>
      <c r="H261" s="24"/>
      <c r="I261" s="5" t="str">
        <f t="shared" si="70"/>
        <v>50bps or 3ticks</v>
      </c>
      <c r="J261" s="9">
        <f t="shared" si="71"/>
        <v>5000000</v>
      </c>
      <c r="K261" s="23" t="s">
        <v>167</v>
      </c>
      <c r="L261" s="26" t="str">
        <f t="shared" si="101"/>
        <v>Yes</v>
      </c>
      <c r="M261" s="23"/>
      <c r="N261" s="7">
        <f t="shared" si="72"/>
        <v>1</v>
      </c>
      <c r="O261" s="23"/>
      <c r="P261" s="7">
        <f t="shared" si="74"/>
        <v>0.7</v>
      </c>
      <c r="Q261" s="10" t="s">
        <v>175</v>
      </c>
    </row>
    <row r="262" spans="1:17" s="28" customFormat="1" ht="31.5" x14ac:dyDescent="0.25">
      <c r="A262" s="22"/>
      <c r="B262" s="23" t="s">
        <v>149</v>
      </c>
      <c r="C262" s="22" t="s">
        <v>571</v>
      </c>
      <c r="D262" s="23">
        <v>2090</v>
      </c>
      <c r="E262" s="22" t="s">
        <v>570</v>
      </c>
      <c r="F262" s="22" t="s">
        <v>153</v>
      </c>
      <c r="G262" s="24">
        <v>11531264.915254237</v>
      </c>
      <c r="H262" s="24"/>
      <c r="I262" s="23" t="str">
        <f t="shared" si="70"/>
        <v>50bps or 3ticks</v>
      </c>
      <c r="J262" s="25">
        <f t="shared" si="71"/>
        <v>5000000</v>
      </c>
      <c r="K262" s="23" t="s">
        <v>175</v>
      </c>
      <c r="L262" s="26" t="str">
        <f t="shared" si="101"/>
        <v>Yes</v>
      </c>
      <c r="M262" s="23"/>
      <c r="N262" s="27">
        <f t="shared" si="72"/>
        <v>1</v>
      </c>
      <c r="O262" s="23"/>
      <c r="P262" s="27">
        <f t="shared" si="74"/>
        <v>0.7</v>
      </c>
      <c r="Q262" s="26" t="s">
        <v>175</v>
      </c>
    </row>
    <row r="263" spans="1:17" s="28" customFormat="1" ht="47.25" x14ac:dyDescent="0.25">
      <c r="A263" s="22"/>
      <c r="B263" s="23" t="s">
        <v>149</v>
      </c>
      <c r="C263" s="22" t="s">
        <v>535</v>
      </c>
      <c r="D263" s="23">
        <v>2245</v>
      </c>
      <c r="E263" s="22" t="s">
        <v>533</v>
      </c>
      <c r="F263" s="22" t="s">
        <v>215</v>
      </c>
      <c r="G263" s="24">
        <v>3298318.4745762711</v>
      </c>
      <c r="H263" s="24"/>
      <c r="I263" s="5" t="str">
        <f t="shared" si="70"/>
        <v>50bps or 3ticks</v>
      </c>
      <c r="J263" s="9">
        <f t="shared" si="71"/>
        <v>5000000</v>
      </c>
      <c r="K263" s="23" t="s">
        <v>175</v>
      </c>
      <c r="L263" s="26" t="str">
        <f>IF(AND(B263&lt;&gt;"A",N263=1)=TRUE,"Yes","")</f>
        <v>Yes</v>
      </c>
      <c r="M263" s="23"/>
      <c r="N263" s="7">
        <f t="shared" si="72"/>
        <v>1</v>
      </c>
      <c r="O263" s="23"/>
      <c r="P263" s="7">
        <f t="shared" si="74"/>
        <v>0.7</v>
      </c>
      <c r="Q263" s="10" t="s">
        <v>175</v>
      </c>
    </row>
    <row r="264" spans="1:17" s="28" customFormat="1" ht="31.5" x14ac:dyDescent="0.25">
      <c r="A264" s="22"/>
      <c r="B264" s="23" t="s">
        <v>149</v>
      </c>
      <c r="C264" s="22" t="s">
        <v>573</v>
      </c>
      <c r="D264" s="23">
        <v>2091</v>
      </c>
      <c r="E264" s="22" t="s">
        <v>572</v>
      </c>
      <c r="F264" s="22" t="s">
        <v>153</v>
      </c>
      <c r="G264" s="24">
        <v>1807047.9661016949</v>
      </c>
      <c r="H264" s="24"/>
      <c r="I264" s="23" t="str">
        <f t="shared" si="70"/>
        <v>50bps or 3ticks</v>
      </c>
      <c r="J264" s="25">
        <f t="shared" si="71"/>
        <v>5000000</v>
      </c>
      <c r="K264" s="23" t="s">
        <v>175</v>
      </c>
      <c r="L264" s="26" t="str">
        <f t="shared" ref="L264" si="102">IF(AND(B264&lt;&gt;"A",N264=1)=TRUE,"Yes","")</f>
        <v>Yes</v>
      </c>
      <c r="M264" s="23"/>
      <c r="N264" s="27">
        <f t="shared" si="72"/>
        <v>1</v>
      </c>
      <c r="O264" s="23"/>
      <c r="P264" s="27">
        <f t="shared" si="74"/>
        <v>0.7</v>
      </c>
      <c r="Q264" s="26" t="s">
        <v>175</v>
      </c>
    </row>
    <row r="265" spans="1:17" s="28" customFormat="1" ht="47.25" x14ac:dyDescent="0.25">
      <c r="A265" s="22"/>
      <c r="B265" s="23" t="s">
        <v>149</v>
      </c>
      <c r="C265" s="22" t="s">
        <v>435</v>
      </c>
      <c r="D265" s="23">
        <v>2246</v>
      </c>
      <c r="E265" s="22" t="s">
        <v>534</v>
      </c>
      <c r="F265" s="22" t="s">
        <v>215</v>
      </c>
      <c r="G265" s="24">
        <v>928392.40677966096</v>
      </c>
      <c r="H265" s="24"/>
      <c r="I265" s="5" t="str">
        <f t="shared" si="70"/>
        <v>50bps or 3ticks</v>
      </c>
      <c r="J265" s="9">
        <f t="shared" si="71"/>
        <v>5000000</v>
      </c>
      <c r="K265" s="23" t="s">
        <v>175</v>
      </c>
      <c r="L265" s="26" t="str">
        <f>IF(AND(B265&lt;&gt;"A",N265=1)=TRUE,"Yes","")</f>
        <v>Yes</v>
      </c>
      <c r="M265" s="23"/>
      <c r="N265" s="7">
        <f t="shared" si="72"/>
        <v>1</v>
      </c>
      <c r="O265" s="23"/>
      <c r="P265" s="7">
        <f t="shared" si="74"/>
        <v>0.7</v>
      </c>
      <c r="Q265" s="10" t="s">
        <v>175</v>
      </c>
    </row>
    <row r="266" spans="1:17" s="28" customFormat="1" ht="47.25" x14ac:dyDescent="0.25">
      <c r="A266" s="22"/>
      <c r="B266" s="23" t="s">
        <v>149</v>
      </c>
      <c r="C266" s="22" t="s">
        <v>574</v>
      </c>
      <c r="D266" s="23">
        <v>2092</v>
      </c>
      <c r="E266" s="22" t="s">
        <v>575</v>
      </c>
      <c r="F266" s="22" t="s">
        <v>153</v>
      </c>
      <c r="G266" s="24">
        <v>42808.47457627119</v>
      </c>
      <c r="H266" s="24"/>
      <c r="I266" s="23" t="str">
        <f t="shared" si="70"/>
        <v>50bps or 3ticks</v>
      </c>
      <c r="J266" s="25">
        <f t="shared" si="71"/>
        <v>5000000</v>
      </c>
      <c r="K266" s="23" t="s">
        <v>175</v>
      </c>
      <c r="L266" s="26" t="str">
        <f t="shared" ref="L266:L267" si="103">IF(AND(B266&lt;&gt;"A",N266=1)=TRUE,"Yes","")</f>
        <v>Yes</v>
      </c>
      <c r="M266" s="23"/>
      <c r="N266" s="27">
        <f t="shared" si="72"/>
        <v>1</v>
      </c>
      <c r="O266" s="23"/>
      <c r="P266" s="27">
        <f t="shared" si="74"/>
        <v>0.7</v>
      </c>
      <c r="Q266" s="26" t="s">
        <v>175</v>
      </c>
    </row>
    <row r="267" spans="1:17" s="28" customFormat="1" ht="47.25" x14ac:dyDescent="0.25">
      <c r="A267" s="22"/>
      <c r="B267" s="23" t="s">
        <v>149</v>
      </c>
      <c r="C267" s="22" t="s">
        <v>601</v>
      </c>
      <c r="D267" s="23">
        <v>2256</v>
      </c>
      <c r="E267" s="22" t="s">
        <v>600</v>
      </c>
      <c r="F267" s="22" t="s">
        <v>185</v>
      </c>
      <c r="G267" s="24">
        <v>10918241.881355932</v>
      </c>
      <c r="H267" s="24"/>
      <c r="I267" s="23" t="str">
        <f t="shared" ref="I267:I325" si="104">IF(B267="A","20bps or 2ticks",IF(B267="B","50bps or 3ticks",IF(B267="C","50bps or 3ticks",IF(B267="D","80bps or 4ticks","error"))))</f>
        <v>50bps or 3ticks</v>
      </c>
      <c r="J267" s="25">
        <f t="shared" ref="J267:J325" si="105">IF(B267="A",30000000,IF(B267="B",10000000,IF(B267="C",5000000,IF(B267="D",5000000,"error"))))</f>
        <v>5000000</v>
      </c>
      <c r="K267" s="23" t="s">
        <v>175</v>
      </c>
      <c r="L267" s="26" t="str">
        <f t="shared" si="103"/>
        <v>Yes</v>
      </c>
      <c r="M267" s="23"/>
      <c r="N267" s="27">
        <f t="shared" ref="N267:N325" si="106">IF(ISNUMBER(G267)=TRUE,IF(G267&lt;100000000,1,IF(G267&lt;500000000,2,IF(G267&lt;1000000000,3,IF(G267&lt;5000000000,4,5)))),1)</f>
        <v>1</v>
      </c>
      <c r="O267" s="23"/>
      <c r="P267" s="27">
        <f t="shared" si="74"/>
        <v>0.7</v>
      </c>
      <c r="Q267" s="26" t="s">
        <v>175</v>
      </c>
    </row>
    <row r="268" spans="1:17" s="28" customFormat="1" ht="47.25" x14ac:dyDescent="0.25">
      <c r="A268" s="22"/>
      <c r="B268" s="23" t="s">
        <v>149</v>
      </c>
      <c r="C268" s="22" t="s">
        <v>381</v>
      </c>
      <c r="D268" s="23">
        <v>2649</v>
      </c>
      <c r="E268" s="22" t="s">
        <v>383</v>
      </c>
      <c r="F268" s="22" t="s">
        <v>382</v>
      </c>
      <c r="G268" s="24">
        <v>1185896.4576271186</v>
      </c>
      <c r="H268" s="24"/>
      <c r="I268" s="5" t="str">
        <f t="shared" si="104"/>
        <v>50bps or 3ticks</v>
      </c>
      <c r="J268" s="9">
        <f t="shared" si="105"/>
        <v>5000000</v>
      </c>
      <c r="K268" s="23" t="s">
        <v>167</v>
      </c>
      <c r="L268" s="26" t="str">
        <f t="shared" si="100"/>
        <v>Yes</v>
      </c>
      <c r="M268" s="23"/>
      <c r="N268" s="7">
        <f t="shared" si="106"/>
        <v>1</v>
      </c>
      <c r="O268" s="23"/>
      <c r="P268" s="7">
        <f t="shared" ref="P268:P325" si="107">IF(N268=1,IF(O268="Yes",0.9,0.7),IF(N268=2,IF(O268="Yes",0.5,0.3),IF(N268=3,0.2,IF(N268=4,0.1,IF(N268=5,0,"error")))))</f>
        <v>0.7</v>
      </c>
      <c r="Q268" s="10" t="s">
        <v>175</v>
      </c>
    </row>
    <row r="269" spans="1:17" s="28" customFormat="1" ht="47.25" x14ac:dyDescent="0.25">
      <c r="A269" s="22"/>
      <c r="B269" s="23" t="s">
        <v>149</v>
      </c>
      <c r="C269" s="22" t="s">
        <v>391</v>
      </c>
      <c r="D269" s="23">
        <v>2843</v>
      </c>
      <c r="E269" s="22" t="s">
        <v>387</v>
      </c>
      <c r="F269" s="22" t="s">
        <v>221</v>
      </c>
      <c r="G269" s="24">
        <v>10776247.966101695</v>
      </c>
      <c r="H269" s="24"/>
      <c r="I269" s="5" t="str">
        <f t="shared" si="104"/>
        <v>50bps or 3ticks</v>
      </c>
      <c r="J269" s="9">
        <f t="shared" si="105"/>
        <v>5000000</v>
      </c>
      <c r="K269" s="23" t="s">
        <v>167</v>
      </c>
      <c r="L269" s="26" t="str">
        <f t="shared" ref="L269:L270" si="108">IF(AND(B269&lt;&gt;"A",N269=1)=TRUE,"Yes","")</f>
        <v>Yes</v>
      </c>
      <c r="M269" s="23"/>
      <c r="N269" s="7">
        <f t="shared" si="106"/>
        <v>1</v>
      </c>
      <c r="O269" s="23"/>
      <c r="P269" s="7">
        <f t="shared" si="107"/>
        <v>0.7</v>
      </c>
      <c r="Q269" s="10" t="s">
        <v>175</v>
      </c>
    </row>
    <row r="270" spans="1:17" s="28" customFormat="1" ht="47.25" x14ac:dyDescent="0.25">
      <c r="A270" s="22"/>
      <c r="B270" s="23" t="s">
        <v>149</v>
      </c>
      <c r="C270" s="22" t="s">
        <v>390</v>
      </c>
      <c r="D270" s="23">
        <v>2844</v>
      </c>
      <c r="E270" s="22" t="s">
        <v>389</v>
      </c>
      <c r="F270" s="22" t="s">
        <v>221</v>
      </c>
      <c r="G270" s="24">
        <v>6014054.9152542371</v>
      </c>
      <c r="H270" s="24"/>
      <c r="I270" s="5" t="str">
        <f t="shared" si="104"/>
        <v>50bps or 3ticks</v>
      </c>
      <c r="J270" s="9">
        <f t="shared" si="105"/>
        <v>5000000</v>
      </c>
      <c r="K270" s="23" t="s">
        <v>167</v>
      </c>
      <c r="L270" s="26" t="str">
        <f t="shared" si="108"/>
        <v>Yes</v>
      </c>
      <c r="M270" s="23"/>
      <c r="N270" s="7">
        <f t="shared" si="106"/>
        <v>1</v>
      </c>
      <c r="O270" s="23"/>
      <c r="P270" s="7">
        <f t="shared" si="107"/>
        <v>0.7</v>
      </c>
      <c r="Q270" s="10" t="s">
        <v>175</v>
      </c>
    </row>
    <row r="271" spans="1:17" s="16" customFormat="1" ht="34.5" customHeight="1" x14ac:dyDescent="0.25">
      <c r="A271" s="13"/>
      <c r="B271" s="11" t="s">
        <v>148</v>
      </c>
      <c r="C271" s="13" t="s">
        <v>363</v>
      </c>
      <c r="D271" s="11">
        <v>1566</v>
      </c>
      <c r="E271" s="13" t="s">
        <v>364</v>
      </c>
      <c r="F271" s="13" t="s">
        <v>221</v>
      </c>
      <c r="G271" s="14">
        <v>36951899.491525427</v>
      </c>
      <c r="H271" s="14"/>
      <c r="I271" s="5" t="str">
        <f t="shared" si="104"/>
        <v>50bps or 3ticks</v>
      </c>
      <c r="J271" s="9">
        <f t="shared" si="105"/>
        <v>5000000</v>
      </c>
      <c r="K271" s="11" t="s">
        <v>167</v>
      </c>
      <c r="L271" s="15" t="str">
        <f t="shared" si="100"/>
        <v>Yes</v>
      </c>
      <c r="M271" s="11"/>
      <c r="N271" s="7">
        <f t="shared" si="106"/>
        <v>1</v>
      </c>
      <c r="O271" s="11"/>
      <c r="P271" s="7">
        <f t="shared" si="107"/>
        <v>0.7</v>
      </c>
      <c r="Q271" s="10" t="s">
        <v>175</v>
      </c>
    </row>
    <row r="272" spans="1:17" s="28" customFormat="1" ht="34.5" customHeight="1" x14ac:dyDescent="0.25">
      <c r="A272" s="22"/>
      <c r="B272" s="23" t="s">
        <v>148</v>
      </c>
      <c r="C272" s="22" t="s">
        <v>434</v>
      </c>
      <c r="D272" s="23">
        <v>2861</v>
      </c>
      <c r="E272" s="22" t="s">
        <v>432</v>
      </c>
      <c r="F272" s="22" t="s">
        <v>221</v>
      </c>
      <c r="G272" s="24">
        <v>36580816.101694912</v>
      </c>
      <c r="H272" s="24"/>
      <c r="I272" s="5" t="str">
        <f t="shared" si="104"/>
        <v>50bps or 3ticks</v>
      </c>
      <c r="J272" s="9">
        <f t="shared" si="105"/>
        <v>5000000</v>
      </c>
      <c r="K272" s="23" t="s">
        <v>167</v>
      </c>
      <c r="L272" s="26" t="str">
        <f t="shared" ref="L272" si="109">IF(AND(B272&lt;&gt;"A",N272=1)=TRUE,"Yes","")</f>
        <v>Yes</v>
      </c>
      <c r="M272" s="23"/>
      <c r="N272" s="7">
        <f t="shared" si="106"/>
        <v>1</v>
      </c>
      <c r="O272" s="23"/>
      <c r="P272" s="7">
        <f t="shared" si="107"/>
        <v>0.7</v>
      </c>
      <c r="Q272" s="10" t="s">
        <v>175</v>
      </c>
    </row>
    <row r="273" spans="1:17" s="28" customFormat="1" ht="34.5" customHeight="1" x14ac:dyDescent="0.25">
      <c r="A273" s="22"/>
      <c r="B273" s="23" t="s">
        <v>148</v>
      </c>
      <c r="C273" s="22" t="s">
        <v>435</v>
      </c>
      <c r="D273" s="23">
        <v>2862</v>
      </c>
      <c r="E273" s="22" t="s">
        <v>433</v>
      </c>
      <c r="F273" s="22" t="s">
        <v>221</v>
      </c>
      <c r="G273" s="24">
        <v>16541770.847457627</v>
      </c>
      <c r="H273" s="24"/>
      <c r="I273" s="5" t="str">
        <f t="shared" si="104"/>
        <v>50bps or 3ticks</v>
      </c>
      <c r="J273" s="9">
        <f t="shared" si="105"/>
        <v>5000000</v>
      </c>
      <c r="K273" s="23" t="s">
        <v>167</v>
      </c>
      <c r="L273" s="26" t="str">
        <f t="shared" ref="L273" si="110">IF(AND(B273&lt;&gt;"A",N273=1)=TRUE,"Yes","")</f>
        <v>Yes</v>
      </c>
      <c r="M273" s="23"/>
      <c r="N273" s="7">
        <f t="shared" si="106"/>
        <v>1</v>
      </c>
      <c r="O273" s="23"/>
      <c r="P273" s="7">
        <f t="shared" si="107"/>
        <v>0.7</v>
      </c>
      <c r="Q273" s="10" t="s">
        <v>175</v>
      </c>
    </row>
    <row r="274" spans="1:17" s="28" customFormat="1" ht="47.25" x14ac:dyDescent="0.25">
      <c r="A274" s="22"/>
      <c r="B274" s="23" t="s">
        <v>148</v>
      </c>
      <c r="C274" s="22" t="s">
        <v>320</v>
      </c>
      <c r="D274" s="23">
        <v>2623</v>
      </c>
      <c r="E274" s="22" t="s">
        <v>319</v>
      </c>
      <c r="F274" s="22" t="s">
        <v>156</v>
      </c>
      <c r="G274" s="24">
        <v>528627.220338983</v>
      </c>
      <c r="H274" s="24"/>
      <c r="I274" s="5" t="str">
        <f t="shared" si="104"/>
        <v>50bps or 3ticks</v>
      </c>
      <c r="J274" s="9">
        <f t="shared" si="105"/>
        <v>5000000</v>
      </c>
      <c r="K274" s="23" t="s">
        <v>167</v>
      </c>
      <c r="L274" s="26" t="str">
        <f t="shared" si="100"/>
        <v>Yes</v>
      </c>
      <c r="M274" s="23"/>
      <c r="N274" s="7">
        <f t="shared" si="106"/>
        <v>1</v>
      </c>
      <c r="O274" s="23"/>
      <c r="P274" s="7">
        <f t="shared" si="107"/>
        <v>0.7</v>
      </c>
      <c r="Q274" s="10" t="s">
        <v>175</v>
      </c>
    </row>
    <row r="275" spans="1:17" s="28" customFormat="1" ht="47.25" x14ac:dyDescent="0.25">
      <c r="A275" s="22"/>
      <c r="B275" s="23" t="s">
        <v>211</v>
      </c>
      <c r="C275" s="22" t="s">
        <v>218</v>
      </c>
      <c r="D275" s="23">
        <v>2519</v>
      </c>
      <c r="E275" s="22" t="s">
        <v>219</v>
      </c>
      <c r="F275" s="22" t="s">
        <v>216</v>
      </c>
      <c r="G275" s="24">
        <v>5436429.5254237289</v>
      </c>
      <c r="H275" s="24"/>
      <c r="I275" s="5" t="str">
        <f t="shared" si="104"/>
        <v>50bps or 3ticks</v>
      </c>
      <c r="J275" s="9">
        <f t="shared" si="105"/>
        <v>5000000</v>
      </c>
      <c r="K275" s="23" t="s">
        <v>217</v>
      </c>
      <c r="L275" s="26" t="str">
        <f t="shared" ref="L275" si="111">IF(AND(B275&lt;&gt;"A",N275=1)=TRUE,"Yes","")</f>
        <v>Yes</v>
      </c>
      <c r="M275" s="23"/>
      <c r="N275" s="7">
        <f t="shared" si="106"/>
        <v>1</v>
      </c>
      <c r="O275" s="23" t="s">
        <v>217</v>
      </c>
      <c r="P275" s="7">
        <f t="shared" si="107"/>
        <v>0.9</v>
      </c>
      <c r="Q275" s="10" t="s">
        <v>175</v>
      </c>
    </row>
    <row r="276" spans="1:17" s="28" customFormat="1" ht="63" x14ac:dyDescent="0.25">
      <c r="A276" s="22"/>
      <c r="B276" s="23" t="s">
        <v>149</v>
      </c>
      <c r="C276" s="22" t="s">
        <v>318</v>
      </c>
      <c r="D276" s="23">
        <v>2622</v>
      </c>
      <c r="E276" s="22" t="s">
        <v>317</v>
      </c>
      <c r="F276" s="22" t="s">
        <v>156</v>
      </c>
      <c r="G276" s="24">
        <v>6211153.118644068</v>
      </c>
      <c r="H276" s="24"/>
      <c r="I276" s="5" t="str">
        <f t="shared" si="104"/>
        <v>50bps or 3ticks</v>
      </c>
      <c r="J276" s="9">
        <f t="shared" si="105"/>
        <v>5000000</v>
      </c>
      <c r="K276" s="23" t="s">
        <v>175</v>
      </c>
      <c r="L276" s="26" t="str">
        <f t="shared" ref="L276:L281" si="112">IF(AND(B276&lt;&gt;"A",N276=1)=TRUE,"Yes","")</f>
        <v>Yes</v>
      </c>
      <c r="M276" s="23"/>
      <c r="N276" s="7">
        <f t="shared" si="106"/>
        <v>1</v>
      </c>
      <c r="O276" s="23"/>
      <c r="P276" s="7">
        <f t="shared" si="107"/>
        <v>0.7</v>
      </c>
      <c r="Q276" s="10" t="s">
        <v>175</v>
      </c>
    </row>
    <row r="277" spans="1:17" s="28" customFormat="1" ht="47.25" x14ac:dyDescent="0.25">
      <c r="A277" s="17"/>
      <c r="B277" s="18" t="s">
        <v>149</v>
      </c>
      <c r="C277" s="17" t="s">
        <v>658</v>
      </c>
      <c r="D277" s="18" t="s">
        <v>654</v>
      </c>
      <c r="E277" s="17" t="s">
        <v>655</v>
      </c>
      <c r="F277" s="17" t="s">
        <v>296</v>
      </c>
      <c r="G277" s="19" t="s">
        <v>651</v>
      </c>
      <c r="H277" s="19"/>
      <c r="I277" s="18" t="str">
        <f t="shared" ref="I277" si="113">IF(B277="A","20bps or 2ticks",IF(B277="B","50bps or 3ticks",IF(B277="C","50bps or 3ticks",IF(B277="D","80bps or 4ticks","error"))))</f>
        <v>50bps or 3ticks</v>
      </c>
      <c r="J277" s="32">
        <f t="shared" ref="J277" si="114">IF(B277="A",30000000,IF(B277="B",10000000,IF(B277="C",5000000,IF(B277="D",5000000,"error"))))</f>
        <v>5000000</v>
      </c>
      <c r="K277" s="18" t="s">
        <v>175</v>
      </c>
      <c r="L277" s="20" t="str">
        <f>IF(AND(B277&lt;&gt;"A",N277=1)=TRUE,"Yes","")</f>
        <v>Yes</v>
      </c>
      <c r="M277" s="18"/>
      <c r="N277" s="21">
        <f>IF(ISNUMBER(G277)=TRUE,IF(G277&lt;100000000,1,IF(G277&lt;500000000,2,IF(G277&lt;1000000000,3,IF(G277&lt;5000000000,4,5)))),1)</f>
        <v>1</v>
      </c>
      <c r="O277" s="18"/>
      <c r="P277" s="21">
        <f>IF(N277=1,IF(O277="Yes",0.9,0.7),IF(N277=2,IF(O277="Yes",0.5,0.3),IF(N277=3,0.2,IF(N277=4,0.1,IF(N277=5,0,"error")))))</f>
        <v>0.7</v>
      </c>
      <c r="Q277" s="20" t="s">
        <v>175</v>
      </c>
    </row>
    <row r="278" spans="1:17" s="28" customFormat="1" ht="31.5" x14ac:dyDescent="0.25">
      <c r="A278" s="17"/>
      <c r="B278" s="18" t="s">
        <v>149</v>
      </c>
      <c r="C278" s="17" t="s">
        <v>659</v>
      </c>
      <c r="D278" s="18" t="s">
        <v>656</v>
      </c>
      <c r="E278" s="17" t="s">
        <v>657</v>
      </c>
      <c r="F278" s="17" t="s">
        <v>296</v>
      </c>
      <c r="G278" s="19" t="s">
        <v>651</v>
      </c>
      <c r="H278" s="19"/>
      <c r="I278" s="18" t="str">
        <f t="shared" ref="I278" si="115">IF(B278="A","20bps or 2ticks",IF(B278="B","50bps or 3ticks",IF(B278="C","50bps or 3ticks",IF(B278="D","80bps or 4ticks","error"))))</f>
        <v>50bps or 3ticks</v>
      </c>
      <c r="J278" s="32">
        <f t="shared" ref="J278" si="116">IF(B278="A",30000000,IF(B278="B",10000000,IF(B278="C",5000000,IF(B278="D",5000000,"error"))))</f>
        <v>5000000</v>
      </c>
      <c r="K278" s="18" t="s">
        <v>175</v>
      </c>
      <c r="L278" s="20" t="str">
        <f t="shared" ref="L278" si="117">IF(AND(B278&lt;&gt;"A",N278=1)=TRUE,"Yes","")</f>
        <v>Yes</v>
      </c>
      <c r="M278" s="18"/>
      <c r="N278" s="21">
        <f t="shared" ref="N278" si="118">IF(ISNUMBER(G278)=TRUE,IF(G278&lt;100000000,1,IF(G278&lt;500000000,2,IF(G278&lt;1000000000,3,IF(G278&lt;5000000000,4,5)))),1)</f>
        <v>1</v>
      </c>
      <c r="O278" s="18"/>
      <c r="P278" s="21">
        <f t="shared" ref="P278" si="119">IF(N278=1,IF(O278="Yes",0.9,0.7),IF(N278=2,IF(O278="Yes",0.5,0.3),IF(N278=3,0.2,IF(N278=4,0.1,IF(N278=5,0,"error")))))</f>
        <v>0.7</v>
      </c>
      <c r="Q278" s="20" t="s">
        <v>175</v>
      </c>
    </row>
    <row r="279" spans="1:17" s="28" customFormat="1" ht="31.5" x14ac:dyDescent="0.25">
      <c r="A279" s="22"/>
      <c r="B279" s="23" t="s">
        <v>149</v>
      </c>
      <c r="C279" s="22" t="s">
        <v>603</v>
      </c>
      <c r="D279" s="23">
        <v>2257</v>
      </c>
      <c r="E279" s="22" t="s">
        <v>602</v>
      </c>
      <c r="F279" s="22" t="s">
        <v>185</v>
      </c>
      <c r="G279" s="24">
        <v>4457541.1864406783</v>
      </c>
      <c r="H279" s="24"/>
      <c r="I279" s="23" t="str">
        <f t="shared" si="104"/>
        <v>50bps or 3ticks</v>
      </c>
      <c r="J279" s="25">
        <f t="shared" si="105"/>
        <v>5000000</v>
      </c>
      <c r="K279" s="23" t="s">
        <v>175</v>
      </c>
      <c r="L279" s="26" t="str">
        <f t="shared" si="112"/>
        <v>Yes</v>
      </c>
      <c r="M279" s="23"/>
      <c r="N279" s="27">
        <f t="shared" si="106"/>
        <v>1</v>
      </c>
      <c r="O279" s="23"/>
      <c r="P279" s="27">
        <f t="shared" si="107"/>
        <v>0.7</v>
      </c>
      <c r="Q279" s="26" t="s">
        <v>175</v>
      </c>
    </row>
    <row r="280" spans="1:17" s="28" customFormat="1" ht="47.25" x14ac:dyDescent="0.25">
      <c r="A280" s="22"/>
      <c r="B280" s="23" t="s">
        <v>149</v>
      </c>
      <c r="C280" s="22" t="s">
        <v>607</v>
      </c>
      <c r="D280" s="23">
        <v>2258</v>
      </c>
      <c r="E280" s="22" t="s">
        <v>606</v>
      </c>
      <c r="F280" s="22" t="s">
        <v>185</v>
      </c>
      <c r="G280" s="24">
        <v>12183394.711864406</v>
      </c>
      <c r="H280" s="24"/>
      <c r="I280" s="23" t="str">
        <f t="shared" si="104"/>
        <v>50bps or 3ticks</v>
      </c>
      <c r="J280" s="25">
        <f t="shared" si="105"/>
        <v>5000000</v>
      </c>
      <c r="K280" s="23" t="s">
        <v>175</v>
      </c>
      <c r="L280" s="26" t="str">
        <f t="shared" si="112"/>
        <v>Yes</v>
      </c>
      <c r="M280" s="23"/>
      <c r="N280" s="27">
        <f t="shared" si="106"/>
        <v>1</v>
      </c>
      <c r="O280" s="23"/>
      <c r="P280" s="27">
        <f t="shared" si="107"/>
        <v>0.7</v>
      </c>
      <c r="Q280" s="26" t="s">
        <v>175</v>
      </c>
    </row>
    <row r="281" spans="1:17" s="28" customFormat="1" ht="47.25" x14ac:dyDescent="0.25">
      <c r="A281" s="17"/>
      <c r="B281" s="18" t="s">
        <v>149</v>
      </c>
      <c r="C281" s="17" t="s">
        <v>445</v>
      </c>
      <c r="D281" s="18">
        <v>2019</v>
      </c>
      <c r="E281" s="17" t="s">
        <v>629</v>
      </c>
      <c r="F281" s="17" t="s">
        <v>626</v>
      </c>
      <c r="G281" s="19" t="s">
        <v>627</v>
      </c>
      <c r="H281" s="19"/>
      <c r="I281" s="18" t="str">
        <f t="shared" si="104"/>
        <v>50bps or 3ticks</v>
      </c>
      <c r="J281" s="32">
        <f t="shared" si="105"/>
        <v>5000000</v>
      </c>
      <c r="K281" s="18" t="s">
        <v>175</v>
      </c>
      <c r="L281" s="20" t="str">
        <f t="shared" si="112"/>
        <v>Yes</v>
      </c>
      <c r="M281" s="18"/>
      <c r="N281" s="21">
        <f t="shared" si="106"/>
        <v>1</v>
      </c>
      <c r="O281" s="18"/>
      <c r="P281" s="21">
        <f t="shared" si="107"/>
        <v>0.7</v>
      </c>
      <c r="Q281" s="20" t="s">
        <v>175</v>
      </c>
    </row>
    <row r="282" spans="1:17" s="28" customFormat="1" ht="47.25" x14ac:dyDescent="0.25">
      <c r="A282" s="22"/>
      <c r="B282" s="23" t="s">
        <v>148</v>
      </c>
      <c r="C282" s="22" t="s">
        <v>445</v>
      </c>
      <c r="D282" s="23">
        <v>2866</v>
      </c>
      <c r="E282" s="22" t="s">
        <v>446</v>
      </c>
      <c r="F282" s="22" t="s">
        <v>296</v>
      </c>
      <c r="G282" s="24">
        <v>39504839.661016949</v>
      </c>
      <c r="H282" s="24"/>
      <c r="I282" s="5" t="str">
        <f t="shared" si="104"/>
        <v>50bps or 3ticks</v>
      </c>
      <c r="J282" s="9">
        <f t="shared" si="105"/>
        <v>5000000</v>
      </c>
      <c r="K282" s="23" t="s">
        <v>175</v>
      </c>
      <c r="L282" s="26" t="str">
        <f>IF(AND(B282&lt;&gt;"A",N282=1)=TRUE,"Yes","")</f>
        <v>Yes</v>
      </c>
      <c r="M282" s="23"/>
      <c r="N282" s="7">
        <f t="shared" si="106"/>
        <v>1</v>
      </c>
      <c r="O282" s="23"/>
      <c r="P282" s="7">
        <f t="shared" si="107"/>
        <v>0.7</v>
      </c>
      <c r="Q282" s="10" t="s">
        <v>175</v>
      </c>
    </row>
    <row r="283" spans="1:17" s="28" customFormat="1" ht="31.5" x14ac:dyDescent="0.25">
      <c r="A283" s="17"/>
      <c r="B283" s="18" t="s">
        <v>149</v>
      </c>
      <c r="C283" s="17" t="s">
        <v>634</v>
      </c>
      <c r="D283" s="18" t="s">
        <v>633</v>
      </c>
      <c r="E283" s="17" t="s">
        <v>635</v>
      </c>
      <c r="F283" s="17" t="s">
        <v>296</v>
      </c>
      <c r="G283" s="19" t="s">
        <v>627</v>
      </c>
      <c r="H283" s="19"/>
      <c r="I283" s="18" t="str">
        <f t="shared" ref="I283" si="120">IF(B283="A","20bps or 2ticks",IF(B283="B","50bps or 3ticks",IF(B283="C","50bps or 3ticks",IF(B283="D","80bps or 4ticks","error"))))</f>
        <v>50bps or 3ticks</v>
      </c>
      <c r="J283" s="32">
        <f t="shared" ref="J283" si="121">IF(B283="A",30000000,IF(B283="B",10000000,IF(B283="C",5000000,IF(B283="D",5000000,"error"))))</f>
        <v>5000000</v>
      </c>
      <c r="K283" s="18" t="s">
        <v>175</v>
      </c>
      <c r="L283" s="20" t="str">
        <f t="shared" ref="L283" si="122">IF(AND(B283&lt;&gt;"A",N283=1)=TRUE,"Yes","")</f>
        <v>Yes</v>
      </c>
      <c r="M283" s="18"/>
      <c r="N283" s="21">
        <f t="shared" ref="N283" si="123">IF(ISNUMBER(G283)=TRUE,IF(G283&lt;100000000,1,IF(G283&lt;500000000,2,IF(G283&lt;1000000000,3,IF(G283&lt;5000000000,4,5)))),1)</f>
        <v>1</v>
      </c>
      <c r="O283" s="18"/>
      <c r="P283" s="21">
        <f t="shared" ref="P283" si="124">IF(N283=1,IF(O283="Yes",0.9,0.7),IF(N283=2,IF(O283="Yes",0.5,0.3),IF(N283=3,0.2,IF(N283=4,0.1,IF(N283=5,0,"error")))))</f>
        <v>0.7</v>
      </c>
      <c r="Q283" s="20" t="s">
        <v>175</v>
      </c>
    </row>
    <row r="284" spans="1:17" x14ac:dyDescent="0.25">
      <c r="A284" s="4" t="s">
        <v>164</v>
      </c>
      <c r="B284" s="5" t="s">
        <v>148</v>
      </c>
      <c r="C284" s="4" t="s">
        <v>118</v>
      </c>
      <c r="D284" s="5">
        <v>1328</v>
      </c>
      <c r="E284" s="4" t="s">
        <v>311</v>
      </c>
      <c r="F284" s="4" t="s">
        <v>150</v>
      </c>
      <c r="G284" s="6">
        <v>85549237.457627118</v>
      </c>
      <c r="H284" s="6"/>
      <c r="I284" s="5" t="str">
        <f t="shared" si="104"/>
        <v>50bps or 3ticks</v>
      </c>
      <c r="J284" s="9">
        <f t="shared" si="105"/>
        <v>5000000</v>
      </c>
      <c r="K284" s="5"/>
      <c r="L284" s="10" t="str">
        <f t="shared" si="83"/>
        <v>Yes</v>
      </c>
      <c r="M284" s="5"/>
      <c r="N284" s="7">
        <f t="shared" si="106"/>
        <v>1</v>
      </c>
      <c r="O284" s="5"/>
      <c r="P284" s="7">
        <f t="shared" si="107"/>
        <v>0.7</v>
      </c>
      <c r="Q284" s="10" t="s">
        <v>175</v>
      </c>
    </row>
    <row r="285" spans="1:17" ht="31.5" x14ac:dyDescent="0.25">
      <c r="A285" s="4"/>
      <c r="B285" s="5" t="s">
        <v>148</v>
      </c>
      <c r="C285" s="4" t="s">
        <v>118</v>
      </c>
      <c r="D285" s="5">
        <v>1326</v>
      </c>
      <c r="E285" s="4" t="s">
        <v>209</v>
      </c>
      <c r="F285" s="4" t="s">
        <v>157</v>
      </c>
      <c r="G285" s="6">
        <v>169521190.67796609</v>
      </c>
      <c r="H285" s="6"/>
      <c r="I285" s="5" t="str">
        <f t="shared" si="104"/>
        <v>50bps or 3ticks</v>
      </c>
      <c r="J285" s="9">
        <f t="shared" si="105"/>
        <v>5000000</v>
      </c>
      <c r="K285" s="5"/>
      <c r="L285" s="10" t="str">
        <f t="shared" si="83"/>
        <v/>
      </c>
      <c r="M285" s="5"/>
      <c r="N285" s="7">
        <f t="shared" si="106"/>
        <v>2</v>
      </c>
      <c r="O285" s="5"/>
      <c r="P285" s="7">
        <f t="shared" si="107"/>
        <v>0.3</v>
      </c>
      <c r="Q285" s="10" t="s">
        <v>175</v>
      </c>
    </row>
    <row r="286" spans="1:17" x14ac:dyDescent="0.25">
      <c r="A286" s="4"/>
      <c r="B286" s="5" t="s">
        <v>148</v>
      </c>
      <c r="C286" s="4" t="s">
        <v>118</v>
      </c>
      <c r="D286" s="5">
        <v>1672</v>
      </c>
      <c r="E286" s="4" t="s">
        <v>257</v>
      </c>
      <c r="F286" s="4" t="s">
        <v>276</v>
      </c>
      <c r="G286" s="6">
        <v>10237667.796610169</v>
      </c>
      <c r="H286" s="6"/>
      <c r="I286" s="5" t="str">
        <f t="shared" si="104"/>
        <v>50bps or 3ticks</v>
      </c>
      <c r="J286" s="9">
        <f t="shared" si="105"/>
        <v>5000000</v>
      </c>
      <c r="K286" s="5"/>
      <c r="L286" s="10" t="str">
        <f t="shared" si="83"/>
        <v>Yes</v>
      </c>
      <c r="M286" s="5"/>
      <c r="N286" s="7">
        <f t="shared" si="106"/>
        <v>1</v>
      </c>
      <c r="O286" s="5"/>
      <c r="P286" s="7">
        <f t="shared" si="107"/>
        <v>0.7</v>
      </c>
      <c r="Q286" s="10" t="s">
        <v>175</v>
      </c>
    </row>
    <row r="287" spans="1:17" x14ac:dyDescent="0.25">
      <c r="A287" s="4"/>
      <c r="B287" s="5" t="s">
        <v>148</v>
      </c>
      <c r="C287" s="4" t="s">
        <v>118</v>
      </c>
      <c r="D287" s="5">
        <v>1540</v>
      </c>
      <c r="E287" s="4" t="s">
        <v>119</v>
      </c>
      <c r="F287" s="4" t="s">
        <v>158</v>
      </c>
      <c r="G287" s="6">
        <v>1035457505.8305085</v>
      </c>
      <c r="H287" s="6"/>
      <c r="I287" s="5" t="str">
        <f t="shared" si="104"/>
        <v>50bps or 3ticks</v>
      </c>
      <c r="J287" s="9">
        <f t="shared" si="105"/>
        <v>5000000</v>
      </c>
      <c r="K287" s="5"/>
      <c r="L287" s="10" t="str">
        <f t="shared" si="83"/>
        <v/>
      </c>
      <c r="M287" s="5"/>
      <c r="N287" s="7">
        <f t="shared" si="106"/>
        <v>4</v>
      </c>
      <c r="O287" s="5"/>
      <c r="P287" s="7">
        <f t="shared" si="107"/>
        <v>0.1</v>
      </c>
      <c r="Q287" s="10" t="s">
        <v>175</v>
      </c>
    </row>
    <row r="288" spans="1:17" x14ac:dyDescent="0.25">
      <c r="A288" s="4"/>
      <c r="B288" s="5" t="s">
        <v>148</v>
      </c>
      <c r="C288" s="4" t="s">
        <v>120</v>
      </c>
      <c r="D288" s="5">
        <v>1674</v>
      </c>
      <c r="E288" s="4" t="s">
        <v>259</v>
      </c>
      <c r="F288" s="4" t="s">
        <v>276</v>
      </c>
      <c r="G288" s="6">
        <v>5899450.8474576268</v>
      </c>
      <c r="H288" s="6"/>
      <c r="I288" s="5" t="str">
        <f t="shared" si="104"/>
        <v>50bps or 3ticks</v>
      </c>
      <c r="J288" s="9">
        <f t="shared" si="105"/>
        <v>5000000</v>
      </c>
      <c r="K288" s="5"/>
      <c r="L288" s="10" t="str">
        <f t="shared" si="83"/>
        <v>Yes</v>
      </c>
      <c r="M288" s="5"/>
      <c r="N288" s="7">
        <f t="shared" si="106"/>
        <v>1</v>
      </c>
      <c r="O288" s="5"/>
      <c r="P288" s="7">
        <f t="shared" si="107"/>
        <v>0.7</v>
      </c>
      <c r="Q288" s="10" t="s">
        <v>175</v>
      </c>
    </row>
    <row r="289" spans="1:17" x14ac:dyDescent="0.25">
      <c r="A289" s="4"/>
      <c r="B289" s="5" t="s">
        <v>148</v>
      </c>
      <c r="C289" s="4" t="s">
        <v>120</v>
      </c>
      <c r="D289" s="5">
        <v>1541</v>
      </c>
      <c r="E289" s="4" t="s">
        <v>121</v>
      </c>
      <c r="F289" s="4" t="s">
        <v>158</v>
      </c>
      <c r="G289" s="6">
        <v>113442573.47457626</v>
      </c>
      <c r="H289" s="6"/>
      <c r="I289" s="5" t="str">
        <f t="shared" si="104"/>
        <v>50bps or 3ticks</v>
      </c>
      <c r="J289" s="9">
        <f t="shared" si="105"/>
        <v>5000000</v>
      </c>
      <c r="K289" s="5"/>
      <c r="L289" s="10" t="str">
        <f t="shared" ref="L289:L302" si="125">IF(AND(B289&lt;&gt;"A",N289=1)=TRUE,"Yes","")</f>
        <v/>
      </c>
      <c r="M289" s="5"/>
      <c r="N289" s="7">
        <f t="shared" si="106"/>
        <v>2</v>
      </c>
      <c r="O289" s="5"/>
      <c r="P289" s="7">
        <f t="shared" si="107"/>
        <v>0.3</v>
      </c>
      <c r="Q289" s="10" t="s">
        <v>175</v>
      </c>
    </row>
    <row r="290" spans="1:17" x14ac:dyDescent="0.25">
      <c r="A290" s="4"/>
      <c r="B290" s="5" t="s">
        <v>148</v>
      </c>
      <c r="C290" s="4" t="s">
        <v>295</v>
      </c>
      <c r="D290" s="5">
        <v>1682</v>
      </c>
      <c r="E290" s="4" t="s">
        <v>294</v>
      </c>
      <c r="F290" s="4" t="s">
        <v>150</v>
      </c>
      <c r="G290" s="6">
        <v>1553462.3728813559</v>
      </c>
      <c r="H290" s="6"/>
      <c r="I290" s="5" t="str">
        <f t="shared" si="104"/>
        <v>50bps or 3ticks</v>
      </c>
      <c r="J290" s="9">
        <f t="shared" si="105"/>
        <v>5000000</v>
      </c>
      <c r="K290" s="5"/>
      <c r="L290" s="10" t="str">
        <f t="shared" si="125"/>
        <v>Yes</v>
      </c>
      <c r="M290" s="5"/>
      <c r="N290" s="7">
        <f t="shared" si="106"/>
        <v>1</v>
      </c>
      <c r="O290" s="5"/>
      <c r="P290" s="7">
        <f t="shared" si="107"/>
        <v>0.7</v>
      </c>
      <c r="Q290" s="10" t="s">
        <v>175</v>
      </c>
    </row>
    <row r="291" spans="1:17" x14ac:dyDescent="0.25">
      <c r="A291" s="4"/>
      <c r="B291" s="5" t="s">
        <v>148</v>
      </c>
      <c r="C291" s="4" t="s">
        <v>122</v>
      </c>
      <c r="D291" s="5">
        <v>1673</v>
      </c>
      <c r="E291" s="4" t="s">
        <v>258</v>
      </c>
      <c r="F291" s="4" t="s">
        <v>276</v>
      </c>
      <c r="G291" s="6">
        <v>5400463.8983050846</v>
      </c>
      <c r="H291" s="6"/>
      <c r="I291" s="5" t="str">
        <f t="shared" si="104"/>
        <v>50bps or 3ticks</v>
      </c>
      <c r="J291" s="9">
        <f t="shared" si="105"/>
        <v>5000000</v>
      </c>
      <c r="K291" s="5"/>
      <c r="L291" s="10" t="str">
        <f t="shared" si="125"/>
        <v>Yes</v>
      </c>
      <c r="M291" s="5"/>
      <c r="N291" s="7">
        <f t="shared" si="106"/>
        <v>1</v>
      </c>
      <c r="O291" s="5"/>
      <c r="P291" s="7">
        <f t="shared" si="107"/>
        <v>0.7</v>
      </c>
      <c r="Q291" s="10" t="s">
        <v>175</v>
      </c>
    </row>
    <row r="292" spans="1:17" x14ac:dyDescent="0.25">
      <c r="A292" s="4"/>
      <c r="B292" s="5" t="s">
        <v>148</v>
      </c>
      <c r="C292" s="4" t="s">
        <v>122</v>
      </c>
      <c r="D292" s="5">
        <v>1542</v>
      </c>
      <c r="E292" s="4" t="s">
        <v>123</v>
      </c>
      <c r="F292" s="4" t="s">
        <v>158</v>
      </c>
      <c r="G292" s="6">
        <v>71158282.440677971</v>
      </c>
      <c r="H292" s="6"/>
      <c r="I292" s="5" t="str">
        <f t="shared" si="104"/>
        <v>50bps or 3ticks</v>
      </c>
      <c r="J292" s="9">
        <f t="shared" si="105"/>
        <v>5000000</v>
      </c>
      <c r="K292" s="5"/>
      <c r="L292" s="10" t="str">
        <f t="shared" si="125"/>
        <v>Yes</v>
      </c>
      <c r="M292" s="5"/>
      <c r="N292" s="7">
        <f t="shared" si="106"/>
        <v>1</v>
      </c>
      <c r="O292" s="5"/>
      <c r="P292" s="7">
        <f t="shared" si="107"/>
        <v>0.7</v>
      </c>
      <c r="Q292" s="10" t="s">
        <v>175</v>
      </c>
    </row>
    <row r="293" spans="1:17" x14ac:dyDescent="0.25">
      <c r="A293" s="4"/>
      <c r="B293" s="5" t="s">
        <v>148</v>
      </c>
      <c r="C293" s="4" t="s">
        <v>124</v>
      </c>
      <c r="D293" s="5">
        <v>1675</v>
      </c>
      <c r="E293" s="4" t="s">
        <v>260</v>
      </c>
      <c r="F293" s="4" t="s">
        <v>276</v>
      </c>
      <c r="G293" s="6">
        <v>9566031.1864406783</v>
      </c>
      <c r="H293" s="6"/>
      <c r="I293" s="5" t="str">
        <f t="shared" si="104"/>
        <v>50bps or 3ticks</v>
      </c>
      <c r="J293" s="9">
        <f t="shared" si="105"/>
        <v>5000000</v>
      </c>
      <c r="K293" s="5"/>
      <c r="L293" s="10" t="str">
        <f t="shared" si="125"/>
        <v>Yes</v>
      </c>
      <c r="M293" s="5"/>
      <c r="N293" s="7">
        <f t="shared" si="106"/>
        <v>1</v>
      </c>
      <c r="O293" s="5"/>
      <c r="P293" s="7">
        <f t="shared" si="107"/>
        <v>0.7</v>
      </c>
      <c r="Q293" s="10" t="s">
        <v>175</v>
      </c>
    </row>
    <row r="294" spans="1:17" x14ac:dyDescent="0.25">
      <c r="A294" s="4"/>
      <c r="B294" s="5" t="s">
        <v>148</v>
      </c>
      <c r="C294" s="4" t="s">
        <v>124</v>
      </c>
      <c r="D294" s="5">
        <v>1543</v>
      </c>
      <c r="E294" s="4" t="s">
        <v>125</v>
      </c>
      <c r="F294" s="4" t="s">
        <v>426</v>
      </c>
      <c r="G294" s="6">
        <v>39635725.593220338</v>
      </c>
      <c r="H294" s="6"/>
      <c r="I294" s="5" t="str">
        <f t="shared" si="104"/>
        <v>50bps or 3ticks</v>
      </c>
      <c r="J294" s="9">
        <f t="shared" si="105"/>
        <v>5000000</v>
      </c>
      <c r="K294" s="5"/>
      <c r="L294" s="10" t="str">
        <f t="shared" si="125"/>
        <v>Yes</v>
      </c>
      <c r="M294" s="5"/>
      <c r="N294" s="7">
        <f t="shared" si="106"/>
        <v>1</v>
      </c>
      <c r="O294" s="5"/>
      <c r="P294" s="7">
        <f t="shared" si="107"/>
        <v>0.7</v>
      </c>
      <c r="Q294" s="10" t="s">
        <v>175</v>
      </c>
    </row>
    <row r="295" spans="1:17" x14ac:dyDescent="0.25">
      <c r="A295" s="4"/>
      <c r="B295" s="5" t="s">
        <v>148</v>
      </c>
      <c r="C295" s="4" t="s">
        <v>126</v>
      </c>
      <c r="D295" s="5">
        <v>1671</v>
      </c>
      <c r="E295" s="4" t="s">
        <v>127</v>
      </c>
      <c r="F295" s="4" t="s">
        <v>255</v>
      </c>
      <c r="G295" s="6">
        <v>814805278.77966106</v>
      </c>
      <c r="H295" s="6"/>
      <c r="I295" s="5" t="str">
        <f t="shared" si="104"/>
        <v>50bps or 3ticks</v>
      </c>
      <c r="J295" s="9">
        <f t="shared" si="105"/>
        <v>5000000</v>
      </c>
      <c r="K295" s="5"/>
      <c r="L295" s="10" t="str">
        <f t="shared" si="125"/>
        <v/>
      </c>
      <c r="M295" s="5"/>
      <c r="N295" s="7">
        <f t="shared" si="106"/>
        <v>3</v>
      </c>
      <c r="O295" s="5"/>
      <c r="P295" s="7">
        <f t="shared" si="107"/>
        <v>0.2</v>
      </c>
      <c r="Q295" s="10" t="s">
        <v>175</v>
      </c>
    </row>
    <row r="296" spans="1:17" x14ac:dyDescent="0.25">
      <c r="A296" s="4"/>
      <c r="B296" s="5" t="s">
        <v>148</v>
      </c>
      <c r="C296" s="4" t="s">
        <v>128</v>
      </c>
      <c r="D296" s="5">
        <v>1699</v>
      </c>
      <c r="E296" s="4" t="s">
        <v>129</v>
      </c>
      <c r="F296" s="4" t="s">
        <v>150</v>
      </c>
      <c r="G296" s="6">
        <v>292635670.16949153</v>
      </c>
      <c r="H296" s="6"/>
      <c r="I296" s="5" t="str">
        <f t="shared" si="104"/>
        <v>50bps or 3ticks</v>
      </c>
      <c r="J296" s="9">
        <f t="shared" si="105"/>
        <v>5000000</v>
      </c>
      <c r="K296" s="5"/>
      <c r="L296" s="10" t="str">
        <f t="shared" si="125"/>
        <v/>
      </c>
      <c r="M296" s="5"/>
      <c r="N296" s="7">
        <f t="shared" si="106"/>
        <v>2</v>
      </c>
      <c r="O296" s="5"/>
      <c r="P296" s="7">
        <f t="shared" si="107"/>
        <v>0.3</v>
      </c>
      <c r="Q296" s="10" t="s">
        <v>175</v>
      </c>
    </row>
    <row r="297" spans="1:17" ht="31.5" x14ac:dyDescent="0.25">
      <c r="A297" s="4"/>
      <c r="B297" s="5" t="s">
        <v>148</v>
      </c>
      <c r="C297" s="4" t="s">
        <v>130</v>
      </c>
      <c r="D297" s="5">
        <v>1676</v>
      </c>
      <c r="E297" s="4" t="s">
        <v>261</v>
      </c>
      <c r="F297" s="4" t="s">
        <v>276</v>
      </c>
      <c r="G297" s="6">
        <v>351019.40677966102</v>
      </c>
      <c r="H297" s="6"/>
      <c r="I297" s="5" t="str">
        <f t="shared" si="104"/>
        <v>50bps or 3ticks</v>
      </c>
      <c r="J297" s="9">
        <f t="shared" si="105"/>
        <v>5000000</v>
      </c>
      <c r="K297" s="5"/>
      <c r="L297" s="10" t="str">
        <f t="shared" si="125"/>
        <v>Yes</v>
      </c>
      <c r="M297" s="5"/>
      <c r="N297" s="7">
        <f t="shared" si="106"/>
        <v>1</v>
      </c>
      <c r="O297" s="5"/>
      <c r="P297" s="7">
        <f t="shared" si="107"/>
        <v>0.7</v>
      </c>
      <c r="Q297" s="10" t="s">
        <v>175</v>
      </c>
    </row>
    <row r="298" spans="1:17" ht="31.5" x14ac:dyDescent="0.25">
      <c r="A298" s="4"/>
      <c r="B298" s="5" t="s">
        <v>148</v>
      </c>
      <c r="C298" s="4" t="s">
        <v>131</v>
      </c>
      <c r="D298" s="5">
        <v>1684</v>
      </c>
      <c r="E298" s="4" t="s">
        <v>262</v>
      </c>
      <c r="F298" s="4" t="s">
        <v>276</v>
      </c>
      <c r="G298" s="6">
        <v>392500.50847457629</v>
      </c>
      <c r="H298" s="6"/>
      <c r="I298" s="5" t="str">
        <f t="shared" si="104"/>
        <v>50bps or 3ticks</v>
      </c>
      <c r="J298" s="9">
        <f t="shared" si="105"/>
        <v>5000000</v>
      </c>
      <c r="K298" s="5"/>
      <c r="L298" s="10" t="str">
        <f t="shared" si="125"/>
        <v>Yes</v>
      </c>
      <c r="M298" s="5"/>
      <c r="N298" s="7">
        <f t="shared" si="106"/>
        <v>1</v>
      </c>
      <c r="O298" s="5"/>
      <c r="P298" s="7">
        <f t="shared" si="107"/>
        <v>0.7</v>
      </c>
      <c r="Q298" s="10" t="s">
        <v>175</v>
      </c>
    </row>
    <row r="299" spans="1:17" x14ac:dyDescent="0.25">
      <c r="A299" s="4"/>
      <c r="B299" s="5" t="s">
        <v>148</v>
      </c>
      <c r="C299" s="4" t="s">
        <v>132</v>
      </c>
      <c r="D299" s="5">
        <v>1685</v>
      </c>
      <c r="E299" s="4" t="s">
        <v>263</v>
      </c>
      <c r="F299" s="4" t="s">
        <v>276</v>
      </c>
      <c r="G299" s="6">
        <v>2009913.4576271186</v>
      </c>
      <c r="H299" s="6"/>
      <c r="I299" s="5" t="str">
        <f t="shared" si="104"/>
        <v>50bps or 3ticks</v>
      </c>
      <c r="J299" s="9">
        <f t="shared" si="105"/>
        <v>5000000</v>
      </c>
      <c r="K299" s="5"/>
      <c r="L299" s="10" t="str">
        <f t="shared" si="125"/>
        <v>Yes</v>
      </c>
      <c r="M299" s="5"/>
      <c r="N299" s="7">
        <f t="shared" si="106"/>
        <v>1</v>
      </c>
      <c r="O299" s="5"/>
      <c r="P299" s="7">
        <f t="shared" si="107"/>
        <v>0.7</v>
      </c>
      <c r="Q299" s="10" t="s">
        <v>175</v>
      </c>
    </row>
    <row r="300" spans="1:17" ht="31.5" x14ac:dyDescent="0.25">
      <c r="A300" s="4"/>
      <c r="B300" s="5" t="s">
        <v>148</v>
      </c>
      <c r="C300" s="4" t="s">
        <v>133</v>
      </c>
      <c r="D300" s="5">
        <v>1686</v>
      </c>
      <c r="E300" s="4" t="s">
        <v>264</v>
      </c>
      <c r="F300" s="4" t="s">
        <v>276</v>
      </c>
      <c r="G300" s="6">
        <v>389971.27118644066</v>
      </c>
      <c r="H300" s="6"/>
      <c r="I300" s="5" t="str">
        <f t="shared" si="104"/>
        <v>50bps or 3ticks</v>
      </c>
      <c r="J300" s="9">
        <f t="shared" si="105"/>
        <v>5000000</v>
      </c>
      <c r="K300" s="5"/>
      <c r="L300" s="10" t="str">
        <f t="shared" si="125"/>
        <v>Yes</v>
      </c>
      <c r="M300" s="5"/>
      <c r="N300" s="7">
        <f t="shared" si="106"/>
        <v>1</v>
      </c>
      <c r="O300" s="5"/>
      <c r="P300" s="7">
        <f t="shared" si="107"/>
        <v>0.7</v>
      </c>
      <c r="Q300" s="10" t="s">
        <v>175</v>
      </c>
    </row>
    <row r="301" spans="1:17" ht="31.5" x14ac:dyDescent="0.25">
      <c r="A301" s="4"/>
      <c r="B301" s="5" t="s">
        <v>148</v>
      </c>
      <c r="C301" s="4" t="s">
        <v>134</v>
      </c>
      <c r="D301" s="5">
        <v>1687</v>
      </c>
      <c r="E301" s="4" t="s">
        <v>265</v>
      </c>
      <c r="F301" s="4" t="s">
        <v>276</v>
      </c>
      <c r="G301" s="6">
        <v>2251506.9322033897</v>
      </c>
      <c r="H301" s="6"/>
      <c r="I301" s="5" t="str">
        <f t="shared" si="104"/>
        <v>50bps or 3ticks</v>
      </c>
      <c r="J301" s="9">
        <f t="shared" si="105"/>
        <v>5000000</v>
      </c>
      <c r="K301" s="5"/>
      <c r="L301" s="10" t="str">
        <f t="shared" si="125"/>
        <v>Yes</v>
      </c>
      <c r="M301" s="5"/>
      <c r="N301" s="7">
        <f t="shared" si="106"/>
        <v>1</v>
      </c>
      <c r="O301" s="5"/>
      <c r="P301" s="7">
        <f t="shared" si="107"/>
        <v>0.7</v>
      </c>
      <c r="Q301" s="10" t="s">
        <v>175</v>
      </c>
    </row>
    <row r="302" spans="1:17" x14ac:dyDescent="0.25">
      <c r="A302" s="4"/>
      <c r="B302" s="5" t="s">
        <v>148</v>
      </c>
      <c r="C302" s="4" t="s">
        <v>135</v>
      </c>
      <c r="D302" s="5">
        <v>1688</v>
      </c>
      <c r="E302" s="4" t="s">
        <v>266</v>
      </c>
      <c r="F302" s="4" t="s">
        <v>276</v>
      </c>
      <c r="G302" s="6">
        <v>4782424.7796610165</v>
      </c>
      <c r="H302" s="6"/>
      <c r="I302" s="5" t="str">
        <f t="shared" si="104"/>
        <v>50bps or 3ticks</v>
      </c>
      <c r="J302" s="9">
        <f t="shared" si="105"/>
        <v>5000000</v>
      </c>
      <c r="K302" s="5"/>
      <c r="L302" s="10" t="str">
        <f t="shared" si="125"/>
        <v>Yes</v>
      </c>
      <c r="M302" s="5"/>
      <c r="N302" s="7">
        <f t="shared" si="106"/>
        <v>1</v>
      </c>
      <c r="O302" s="5"/>
      <c r="P302" s="7">
        <f t="shared" si="107"/>
        <v>0.7</v>
      </c>
      <c r="Q302" s="10" t="s">
        <v>175</v>
      </c>
    </row>
    <row r="303" spans="1:17" ht="31.5" x14ac:dyDescent="0.25">
      <c r="A303" s="4"/>
      <c r="B303" s="5" t="s">
        <v>148</v>
      </c>
      <c r="C303" s="4" t="s">
        <v>136</v>
      </c>
      <c r="D303" s="5">
        <v>1689</v>
      </c>
      <c r="E303" s="4" t="s">
        <v>267</v>
      </c>
      <c r="F303" s="4" t="s">
        <v>276</v>
      </c>
      <c r="G303" s="6">
        <v>91126815.220338985</v>
      </c>
      <c r="H303" s="6"/>
      <c r="I303" s="5" t="str">
        <f t="shared" si="104"/>
        <v>50bps or 3ticks</v>
      </c>
      <c r="J303" s="9">
        <f t="shared" si="105"/>
        <v>5000000</v>
      </c>
      <c r="K303" s="5"/>
      <c r="L303" s="10" t="str">
        <f t="shared" ref="L303:L322" si="126">IF(AND(B303&lt;&gt;"A",N303=1)=TRUE,"Yes","")</f>
        <v>Yes</v>
      </c>
      <c r="M303" s="5"/>
      <c r="N303" s="7">
        <f t="shared" si="106"/>
        <v>1</v>
      </c>
      <c r="O303" s="5"/>
      <c r="P303" s="7">
        <f t="shared" si="107"/>
        <v>0.7</v>
      </c>
      <c r="Q303" s="10" t="s">
        <v>175</v>
      </c>
    </row>
    <row r="304" spans="1:17" ht="31.5" x14ac:dyDescent="0.25">
      <c r="A304" s="4"/>
      <c r="B304" s="5" t="s">
        <v>148</v>
      </c>
      <c r="C304" s="4" t="s">
        <v>137</v>
      </c>
      <c r="D304" s="5">
        <v>1690</v>
      </c>
      <c r="E304" s="4" t="s">
        <v>268</v>
      </c>
      <c r="F304" s="4" t="s">
        <v>276</v>
      </c>
      <c r="G304" s="6">
        <v>10067350.163934426</v>
      </c>
      <c r="H304" s="6"/>
      <c r="I304" s="5" t="str">
        <f t="shared" si="104"/>
        <v>50bps or 3ticks</v>
      </c>
      <c r="J304" s="9">
        <f t="shared" si="105"/>
        <v>5000000</v>
      </c>
      <c r="K304" s="5"/>
      <c r="L304" s="10" t="str">
        <f t="shared" si="126"/>
        <v>Yes</v>
      </c>
      <c r="M304" s="5"/>
      <c r="N304" s="7">
        <f t="shared" si="106"/>
        <v>1</v>
      </c>
      <c r="O304" s="5"/>
      <c r="P304" s="7">
        <f t="shared" si="107"/>
        <v>0.7</v>
      </c>
      <c r="Q304" s="10" t="s">
        <v>175</v>
      </c>
    </row>
    <row r="305" spans="1:17" ht="31.5" x14ac:dyDescent="0.25">
      <c r="A305" s="4"/>
      <c r="B305" s="5" t="s">
        <v>148</v>
      </c>
      <c r="C305" s="4" t="s">
        <v>138</v>
      </c>
      <c r="D305" s="5">
        <v>1691</v>
      </c>
      <c r="E305" s="4" t="s">
        <v>269</v>
      </c>
      <c r="F305" s="4" t="s">
        <v>276</v>
      </c>
      <c r="G305" s="6">
        <v>888815.40983606561</v>
      </c>
      <c r="H305" s="6"/>
      <c r="I305" s="5" t="str">
        <f t="shared" si="104"/>
        <v>50bps or 3ticks</v>
      </c>
      <c r="J305" s="9">
        <f t="shared" si="105"/>
        <v>5000000</v>
      </c>
      <c r="K305" s="5"/>
      <c r="L305" s="10" t="str">
        <f t="shared" si="126"/>
        <v>Yes</v>
      </c>
      <c r="M305" s="5"/>
      <c r="N305" s="7">
        <f t="shared" si="106"/>
        <v>1</v>
      </c>
      <c r="O305" s="5"/>
      <c r="P305" s="7">
        <f t="shared" si="107"/>
        <v>0.7</v>
      </c>
      <c r="Q305" s="10" t="s">
        <v>175</v>
      </c>
    </row>
    <row r="306" spans="1:17" ht="31.5" x14ac:dyDescent="0.25">
      <c r="A306" s="4"/>
      <c r="B306" s="5" t="s">
        <v>148</v>
      </c>
      <c r="C306" s="4" t="s">
        <v>139</v>
      </c>
      <c r="D306" s="5">
        <v>1692</v>
      </c>
      <c r="E306" s="4" t="s">
        <v>270</v>
      </c>
      <c r="F306" s="4" t="s">
        <v>276</v>
      </c>
      <c r="G306" s="6">
        <v>1506681.8032786886</v>
      </c>
      <c r="H306" s="6"/>
      <c r="I306" s="5" t="str">
        <f t="shared" si="104"/>
        <v>50bps or 3ticks</v>
      </c>
      <c r="J306" s="9">
        <f t="shared" si="105"/>
        <v>5000000</v>
      </c>
      <c r="K306" s="5"/>
      <c r="L306" s="10" t="str">
        <f t="shared" si="126"/>
        <v>Yes</v>
      </c>
      <c r="M306" s="5"/>
      <c r="N306" s="7">
        <f t="shared" si="106"/>
        <v>1</v>
      </c>
      <c r="O306" s="5"/>
      <c r="P306" s="7">
        <f t="shared" si="107"/>
        <v>0.7</v>
      </c>
      <c r="Q306" s="10" t="s">
        <v>175</v>
      </c>
    </row>
    <row r="307" spans="1:17" x14ac:dyDescent="0.25">
      <c r="A307" s="4"/>
      <c r="B307" s="5" t="s">
        <v>148</v>
      </c>
      <c r="C307" s="4" t="s">
        <v>140</v>
      </c>
      <c r="D307" s="5">
        <v>1693</v>
      </c>
      <c r="E307" s="4" t="s">
        <v>271</v>
      </c>
      <c r="F307" s="4" t="s">
        <v>276</v>
      </c>
      <c r="G307" s="6">
        <v>5811404.590163934</v>
      </c>
      <c r="H307" s="6"/>
      <c r="I307" s="5" t="str">
        <f t="shared" si="104"/>
        <v>50bps or 3ticks</v>
      </c>
      <c r="J307" s="9">
        <f t="shared" si="105"/>
        <v>5000000</v>
      </c>
      <c r="K307" s="5"/>
      <c r="L307" s="10" t="str">
        <f t="shared" si="126"/>
        <v>Yes</v>
      </c>
      <c r="M307" s="5"/>
      <c r="N307" s="7">
        <f t="shared" si="106"/>
        <v>1</v>
      </c>
      <c r="O307" s="5"/>
      <c r="P307" s="7">
        <f t="shared" si="107"/>
        <v>0.7</v>
      </c>
      <c r="Q307" s="10" t="s">
        <v>175</v>
      </c>
    </row>
    <row r="308" spans="1:17" x14ac:dyDescent="0.25">
      <c r="A308" s="4"/>
      <c r="B308" s="5" t="s">
        <v>148</v>
      </c>
      <c r="C308" s="4" t="s">
        <v>141</v>
      </c>
      <c r="D308" s="5">
        <v>1694</v>
      </c>
      <c r="E308" s="4" t="s">
        <v>272</v>
      </c>
      <c r="F308" s="4" t="s">
        <v>276</v>
      </c>
      <c r="G308" s="6">
        <v>3071296.7213114756</v>
      </c>
      <c r="H308" s="6"/>
      <c r="I308" s="5" t="str">
        <f t="shared" si="104"/>
        <v>50bps or 3ticks</v>
      </c>
      <c r="J308" s="9">
        <f t="shared" si="105"/>
        <v>5000000</v>
      </c>
      <c r="K308" s="5"/>
      <c r="L308" s="10" t="str">
        <f t="shared" si="126"/>
        <v>Yes</v>
      </c>
      <c r="M308" s="5"/>
      <c r="N308" s="7">
        <f t="shared" si="106"/>
        <v>1</v>
      </c>
      <c r="O308" s="5"/>
      <c r="P308" s="7">
        <f t="shared" si="107"/>
        <v>0.7</v>
      </c>
      <c r="Q308" s="10" t="s">
        <v>175</v>
      </c>
    </row>
    <row r="309" spans="1:17" x14ac:dyDescent="0.25">
      <c r="A309" s="4"/>
      <c r="B309" s="5" t="s">
        <v>148</v>
      </c>
      <c r="C309" s="4" t="s">
        <v>142</v>
      </c>
      <c r="D309" s="5">
        <v>1695</v>
      </c>
      <c r="E309" s="4" t="s">
        <v>273</v>
      </c>
      <c r="F309" s="4" t="s">
        <v>276</v>
      </c>
      <c r="G309" s="6">
        <v>48108459.508196719</v>
      </c>
      <c r="H309" s="6"/>
      <c r="I309" s="5" t="str">
        <f t="shared" si="104"/>
        <v>50bps or 3ticks</v>
      </c>
      <c r="J309" s="9">
        <f t="shared" si="105"/>
        <v>5000000</v>
      </c>
      <c r="K309" s="5"/>
      <c r="L309" s="10" t="str">
        <f t="shared" si="126"/>
        <v>Yes</v>
      </c>
      <c r="M309" s="5"/>
      <c r="N309" s="7">
        <f t="shared" si="106"/>
        <v>1</v>
      </c>
      <c r="O309" s="5"/>
      <c r="P309" s="7">
        <f t="shared" si="107"/>
        <v>0.7</v>
      </c>
      <c r="Q309" s="10" t="s">
        <v>175</v>
      </c>
    </row>
    <row r="310" spans="1:17" x14ac:dyDescent="0.25">
      <c r="A310" s="4"/>
      <c r="B310" s="5" t="s">
        <v>148</v>
      </c>
      <c r="C310" s="4" t="s">
        <v>143</v>
      </c>
      <c r="D310" s="5">
        <v>1696</v>
      </c>
      <c r="E310" s="4" t="s">
        <v>274</v>
      </c>
      <c r="F310" s="4" t="s">
        <v>276</v>
      </c>
      <c r="G310" s="6">
        <v>7677648.5245901635</v>
      </c>
      <c r="H310" s="6"/>
      <c r="I310" s="5" t="str">
        <f t="shared" si="104"/>
        <v>50bps or 3ticks</v>
      </c>
      <c r="J310" s="9">
        <f t="shared" si="105"/>
        <v>5000000</v>
      </c>
      <c r="K310" s="5"/>
      <c r="L310" s="10" t="str">
        <f t="shared" si="126"/>
        <v>Yes</v>
      </c>
      <c r="M310" s="5"/>
      <c r="N310" s="7">
        <f t="shared" si="106"/>
        <v>1</v>
      </c>
      <c r="O310" s="5"/>
      <c r="P310" s="7">
        <f t="shared" si="107"/>
        <v>0.7</v>
      </c>
      <c r="Q310" s="10" t="s">
        <v>175</v>
      </c>
    </row>
    <row r="311" spans="1:17" ht="31.5" x14ac:dyDescent="0.25">
      <c r="A311" s="4"/>
      <c r="B311" s="5" t="s">
        <v>148</v>
      </c>
      <c r="C311" s="4" t="s">
        <v>144</v>
      </c>
      <c r="D311" s="5">
        <v>1697</v>
      </c>
      <c r="E311" s="4" t="s">
        <v>275</v>
      </c>
      <c r="F311" s="4" t="s">
        <v>425</v>
      </c>
      <c r="G311" s="6">
        <v>1696706.2295081967</v>
      </c>
      <c r="H311" s="6"/>
      <c r="I311" s="5" t="str">
        <f t="shared" si="104"/>
        <v>50bps or 3ticks</v>
      </c>
      <c r="J311" s="9">
        <f t="shared" si="105"/>
        <v>5000000</v>
      </c>
      <c r="K311" s="5"/>
      <c r="L311" s="10" t="str">
        <f t="shared" si="126"/>
        <v>Yes</v>
      </c>
      <c r="M311" s="5"/>
      <c r="N311" s="7">
        <f t="shared" si="106"/>
        <v>1</v>
      </c>
      <c r="O311" s="5"/>
      <c r="P311" s="7">
        <f t="shared" si="107"/>
        <v>0.7</v>
      </c>
      <c r="Q311" s="10" t="s">
        <v>175</v>
      </c>
    </row>
    <row r="312" spans="1:17" ht="47.25" x14ac:dyDescent="0.25">
      <c r="A312" s="4" t="s">
        <v>501</v>
      </c>
      <c r="B312" s="5" t="s">
        <v>148</v>
      </c>
      <c r="C312" s="4" t="s">
        <v>481</v>
      </c>
      <c r="D312" s="5">
        <v>1572</v>
      </c>
      <c r="E312" s="4" t="s">
        <v>483</v>
      </c>
      <c r="F312" s="4" t="s">
        <v>255</v>
      </c>
      <c r="G312" s="6">
        <v>56005867.03125</v>
      </c>
      <c r="H312" s="6"/>
      <c r="I312" s="5" t="str">
        <f t="shared" si="104"/>
        <v>50bps or 3ticks</v>
      </c>
      <c r="J312" s="9">
        <f t="shared" si="105"/>
        <v>5000000</v>
      </c>
      <c r="K312" s="23" t="s">
        <v>175</v>
      </c>
      <c r="L312" s="10" t="str">
        <f t="shared" si="126"/>
        <v/>
      </c>
      <c r="M312" s="5"/>
      <c r="N312" s="7">
        <v>5</v>
      </c>
      <c r="O312" s="5"/>
      <c r="P312" s="7">
        <f t="shared" si="107"/>
        <v>0</v>
      </c>
      <c r="Q312" s="10" t="s">
        <v>608</v>
      </c>
    </row>
    <row r="313" spans="1:17" x14ac:dyDescent="0.25">
      <c r="A313" s="4"/>
      <c r="B313" s="5" t="s">
        <v>148</v>
      </c>
      <c r="C313" s="4" t="s">
        <v>482</v>
      </c>
      <c r="D313" s="5">
        <v>1573</v>
      </c>
      <c r="E313" s="4" t="s">
        <v>484</v>
      </c>
      <c r="F313" s="4" t="s">
        <v>255</v>
      </c>
      <c r="G313" s="6">
        <v>27624650.78125</v>
      </c>
      <c r="H313" s="6"/>
      <c r="I313" s="5" t="str">
        <f t="shared" si="104"/>
        <v>50bps or 3ticks</v>
      </c>
      <c r="J313" s="9">
        <f t="shared" si="105"/>
        <v>5000000</v>
      </c>
      <c r="K313" s="23" t="s">
        <v>175</v>
      </c>
      <c r="L313" s="10" t="str">
        <f t="shared" si="126"/>
        <v/>
      </c>
      <c r="M313" s="5"/>
      <c r="N313" s="7">
        <v>5</v>
      </c>
      <c r="O313" s="5"/>
      <c r="P313" s="7">
        <f t="shared" si="107"/>
        <v>0</v>
      </c>
      <c r="Q313" s="10" t="s">
        <v>608</v>
      </c>
    </row>
    <row r="314" spans="1:17" x14ac:dyDescent="0.25">
      <c r="A314" s="4"/>
      <c r="B314" s="5" t="s">
        <v>148</v>
      </c>
      <c r="C314" s="4" t="s">
        <v>485</v>
      </c>
      <c r="D314" s="5">
        <v>2842</v>
      </c>
      <c r="E314" s="4" t="s">
        <v>492</v>
      </c>
      <c r="F314" s="4" t="s">
        <v>290</v>
      </c>
      <c r="G314" s="6">
        <v>313397193.90625</v>
      </c>
      <c r="H314" s="6"/>
      <c r="I314" s="5" t="str">
        <f t="shared" si="104"/>
        <v>50bps or 3ticks</v>
      </c>
      <c r="J314" s="9">
        <f t="shared" si="105"/>
        <v>5000000</v>
      </c>
      <c r="K314" s="23" t="s">
        <v>175</v>
      </c>
      <c r="L314" s="10" t="str">
        <f t="shared" si="126"/>
        <v/>
      </c>
      <c r="M314" s="5"/>
      <c r="N314" s="7">
        <v>5</v>
      </c>
      <c r="O314" s="5"/>
      <c r="P314" s="7">
        <f t="shared" si="107"/>
        <v>0</v>
      </c>
      <c r="Q314" s="10" t="s">
        <v>608</v>
      </c>
    </row>
    <row r="315" spans="1:17" x14ac:dyDescent="0.25">
      <c r="A315" s="4"/>
      <c r="B315" s="5" t="s">
        <v>148</v>
      </c>
      <c r="C315" s="4" t="s">
        <v>486</v>
      </c>
      <c r="D315" s="5">
        <v>2869</v>
      </c>
      <c r="E315" s="4" t="s">
        <v>493</v>
      </c>
      <c r="F315" s="4" t="s">
        <v>290</v>
      </c>
      <c r="G315" s="6">
        <v>515177440.46875</v>
      </c>
      <c r="H315" s="6"/>
      <c r="I315" s="5" t="str">
        <f t="shared" si="104"/>
        <v>50bps or 3ticks</v>
      </c>
      <c r="J315" s="9">
        <f t="shared" si="105"/>
        <v>5000000</v>
      </c>
      <c r="K315" s="23" t="s">
        <v>175</v>
      </c>
      <c r="L315" s="10" t="str">
        <f t="shared" si="126"/>
        <v/>
      </c>
      <c r="M315" s="5"/>
      <c r="N315" s="7">
        <v>5</v>
      </c>
      <c r="O315" s="5"/>
      <c r="P315" s="7">
        <f t="shared" si="107"/>
        <v>0</v>
      </c>
      <c r="Q315" s="10" t="s">
        <v>608</v>
      </c>
    </row>
    <row r="316" spans="1:17" ht="31.5" x14ac:dyDescent="0.25">
      <c r="A316" s="4"/>
      <c r="B316" s="5" t="s">
        <v>148</v>
      </c>
      <c r="C316" s="4" t="s">
        <v>487</v>
      </c>
      <c r="D316" s="5">
        <v>2870</v>
      </c>
      <c r="E316" s="4" t="s">
        <v>494</v>
      </c>
      <c r="F316" s="4" t="s">
        <v>290</v>
      </c>
      <c r="G316" s="6">
        <v>311404497.96875</v>
      </c>
      <c r="H316" s="6"/>
      <c r="I316" s="5" t="str">
        <f t="shared" si="104"/>
        <v>50bps or 3ticks</v>
      </c>
      <c r="J316" s="9">
        <f t="shared" si="105"/>
        <v>5000000</v>
      </c>
      <c r="K316" s="23" t="s">
        <v>175</v>
      </c>
      <c r="L316" s="10" t="str">
        <f t="shared" si="126"/>
        <v/>
      </c>
      <c r="M316" s="5"/>
      <c r="N316" s="7">
        <v>5</v>
      </c>
      <c r="O316" s="5"/>
      <c r="P316" s="7">
        <f t="shared" si="107"/>
        <v>0</v>
      </c>
      <c r="Q316" s="10" t="s">
        <v>608</v>
      </c>
    </row>
    <row r="317" spans="1:17" s="28" customFormat="1" ht="31.5" x14ac:dyDescent="0.25">
      <c r="A317" s="22"/>
      <c r="B317" s="23" t="s">
        <v>148</v>
      </c>
      <c r="C317" s="22" t="s">
        <v>488</v>
      </c>
      <c r="D317" s="23">
        <v>2237</v>
      </c>
      <c r="E317" s="22" t="s">
        <v>495</v>
      </c>
      <c r="F317" s="22" t="s">
        <v>290</v>
      </c>
      <c r="G317" s="24">
        <v>128074686.40625</v>
      </c>
      <c r="H317" s="24"/>
      <c r="I317" s="23" t="str">
        <f t="shared" si="104"/>
        <v>50bps or 3ticks</v>
      </c>
      <c r="J317" s="25">
        <f t="shared" si="105"/>
        <v>5000000</v>
      </c>
      <c r="K317" s="23" t="s">
        <v>175</v>
      </c>
      <c r="L317" s="26" t="str">
        <f t="shared" si="126"/>
        <v/>
      </c>
      <c r="M317" s="23"/>
      <c r="N317" s="27">
        <v>5</v>
      </c>
      <c r="O317" s="23"/>
      <c r="P317" s="27">
        <f t="shared" si="107"/>
        <v>0</v>
      </c>
      <c r="Q317" s="26" t="s">
        <v>608</v>
      </c>
    </row>
    <row r="318" spans="1:17" s="28" customFormat="1" ht="31.5" x14ac:dyDescent="0.25">
      <c r="A318" s="22"/>
      <c r="B318" s="23" t="s">
        <v>148</v>
      </c>
      <c r="C318" s="22" t="s">
        <v>489</v>
      </c>
      <c r="D318" s="23">
        <v>2238</v>
      </c>
      <c r="E318" s="22" t="s">
        <v>496</v>
      </c>
      <c r="F318" s="22" t="s">
        <v>290</v>
      </c>
      <c r="G318" s="24">
        <v>60828883.625</v>
      </c>
      <c r="H318" s="24"/>
      <c r="I318" s="23" t="str">
        <f t="shared" si="104"/>
        <v>50bps or 3ticks</v>
      </c>
      <c r="J318" s="25">
        <f t="shared" si="105"/>
        <v>5000000</v>
      </c>
      <c r="K318" s="23" t="s">
        <v>175</v>
      </c>
      <c r="L318" s="26" t="str">
        <f t="shared" si="126"/>
        <v/>
      </c>
      <c r="M318" s="23"/>
      <c r="N318" s="27">
        <v>5</v>
      </c>
      <c r="O318" s="23"/>
      <c r="P318" s="27">
        <f t="shared" si="107"/>
        <v>0</v>
      </c>
      <c r="Q318" s="26" t="s">
        <v>608</v>
      </c>
    </row>
    <row r="319" spans="1:17" s="28" customFormat="1" ht="31.5" x14ac:dyDescent="0.25">
      <c r="A319" s="22"/>
      <c r="B319" s="23" t="s">
        <v>149</v>
      </c>
      <c r="C319" s="22" t="s">
        <v>540</v>
      </c>
      <c r="D319" s="23">
        <v>2249</v>
      </c>
      <c r="E319" s="22" t="s">
        <v>541</v>
      </c>
      <c r="F319" s="22" t="s">
        <v>621</v>
      </c>
      <c r="G319" s="24">
        <v>14652721.40625</v>
      </c>
      <c r="H319" s="24"/>
      <c r="I319" s="23" t="str">
        <f>IF(B319="A","20bps or 2ticks",IF(B319="B","50bps or 3ticks",IF(B319="C","50bps or 3ticks",IF(B319="D","80bps or 4ticks","error"))))</f>
        <v>50bps or 3ticks</v>
      </c>
      <c r="J319" s="25">
        <f>IF(B319="A",30000000,IF(B319="B",10000000,IF(B319="C",5000000,IF(B319="D",5000000,"error"))))</f>
        <v>5000000</v>
      </c>
      <c r="K319" s="23" t="s">
        <v>175</v>
      </c>
      <c r="L319" s="26" t="str">
        <f t="shared" si="126"/>
        <v/>
      </c>
      <c r="M319" s="27"/>
      <c r="N319" s="27">
        <v>5</v>
      </c>
      <c r="O319" s="23"/>
      <c r="P319" s="27">
        <v>0</v>
      </c>
      <c r="Q319" s="26" t="s">
        <v>609</v>
      </c>
    </row>
    <row r="320" spans="1:17" s="28" customFormat="1" ht="31.5" x14ac:dyDescent="0.25">
      <c r="A320" s="22"/>
      <c r="B320" s="23" t="s">
        <v>148</v>
      </c>
      <c r="C320" s="22" t="s">
        <v>490</v>
      </c>
      <c r="D320" s="23">
        <v>2239</v>
      </c>
      <c r="E320" s="22" t="s">
        <v>497</v>
      </c>
      <c r="F320" s="22" t="s">
        <v>151</v>
      </c>
      <c r="G320" s="24">
        <v>9735534.375</v>
      </c>
      <c r="H320" s="24"/>
      <c r="I320" s="23" t="str">
        <f t="shared" si="104"/>
        <v>50bps or 3ticks</v>
      </c>
      <c r="J320" s="25">
        <f t="shared" si="105"/>
        <v>5000000</v>
      </c>
      <c r="K320" s="23" t="s">
        <v>175</v>
      </c>
      <c r="L320" s="26" t="str">
        <f t="shared" si="126"/>
        <v/>
      </c>
      <c r="M320" s="23"/>
      <c r="N320" s="27">
        <v>5</v>
      </c>
      <c r="O320" s="23"/>
      <c r="P320" s="27">
        <f t="shared" si="107"/>
        <v>0</v>
      </c>
      <c r="Q320" s="26" t="s">
        <v>608</v>
      </c>
    </row>
    <row r="321" spans="1:17" s="28" customFormat="1" ht="31.5" x14ac:dyDescent="0.25">
      <c r="A321" s="22"/>
      <c r="B321" s="23" t="s">
        <v>148</v>
      </c>
      <c r="C321" s="22" t="s">
        <v>491</v>
      </c>
      <c r="D321" s="23">
        <v>2240</v>
      </c>
      <c r="E321" s="22" t="s">
        <v>498</v>
      </c>
      <c r="F321" s="22" t="s">
        <v>151</v>
      </c>
      <c r="G321" s="24">
        <v>8931060.3125</v>
      </c>
      <c r="H321" s="24"/>
      <c r="I321" s="23" t="str">
        <f t="shared" si="104"/>
        <v>50bps or 3ticks</v>
      </c>
      <c r="J321" s="25">
        <f t="shared" si="105"/>
        <v>5000000</v>
      </c>
      <c r="K321" s="23" t="s">
        <v>175</v>
      </c>
      <c r="L321" s="26" t="str">
        <f t="shared" si="126"/>
        <v/>
      </c>
      <c r="M321" s="23"/>
      <c r="N321" s="27">
        <v>5</v>
      </c>
      <c r="O321" s="23"/>
      <c r="P321" s="27">
        <f t="shared" si="107"/>
        <v>0</v>
      </c>
      <c r="Q321" s="26" t="s">
        <v>608</v>
      </c>
    </row>
    <row r="322" spans="1:17" s="28" customFormat="1" ht="31.5" x14ac:dyDescent="0.25">
      <c r="A322" s="17"/>
      <c r="B322" s="18" t="s">
        <v>148</v>
      </c>
      <c r="C322" s="31" t="s">
        <v>638</v>
      </c>
      <c r="D322" s="18" t="s">
        <v>639</v>
      </c>
      <c r="E322" s="17" t="s">
        <v>637</v>
      </c>
      <c r="F322" s="17" t="s">
        <v>322</v>
      </c>
      <c r="G322" s="19" t="s">
        <v>636</v>
      </c>
      <c r="H322" s="19"/>
      <c r="I322" s="18" t="str">
        <f>IF(B322="A","20bps or 2ticks",IF(B322="B","50bps or 3ticks",IF(B322="C","50bps or 3ticks",IF(B322="D","80bps or 4ticks","error"))))</f>
        <v>50bps or 3ticks</v>
      </c>
      <c r="J322" s="32">
        <f>IF(B322="A",30000000,IF(B322="B",10000000,IF(B322="C",5000000,IF(B322="D",5000000,"error"))))</f>
        <v>5000000</v>
      </c>
      <c r="K322" s="18" t="s">
        <v>167</v>
      </c>
      <c r="L322" s="20" t="str">
        <f t="shared" si="126"/>
        <v/>
      </c>
      <c r="M322" s="18"/>
      <c r="N322" s="21">
        <v>5</v>
      </c>
      <c r="O322" s="18"/>
      <c r="P322" s="21">
        <f>IF(N322=1,IF(O322="Yes",0.9,0.7),IF(N322=2,IF(O322="Yes",0.5,0.3),IF(N322=3,0.2,IF(N322=4,0.1,IF(N322=5,0,"error")))))</f>
        <v>0</v>
      </c>
      <c r="Q322" s="20" t="s">
        <v>609</v>
      </c>
    </row>
    <row r="323" spans="1:17" s="28" customFormat="1" ht="31.5" x14ac:dyDescent="0.25">
      <c r="A323" s="17" t="s">
        <v>578</v>
      </c>
      <c r="B323" s="18" t="s">
        <v>148</v>
      </c>
      <c r="C323" s="31" t="s">
        <v>557</v>
      </c>
      <c r="D323" s="18">
        <v>2093</v>
      </c>
      <c r="E323" s="17" t="s">
        <v>577</v>
      </c>
      <c r="F323" s="17" t="s">
        <v>151</v>
      </c>
      <c r="G323" s="19" t="s">
        <v>576</v>
      </c>
      <c r="H323" s="19"/>
      <c r="I323" s="18" t="str">
        <f t="shared" ref="I323:I324" si="127">IF(B323="A","20bps or 2ticks",IF(B323="B","50bps or 3ticks",IF(B323="C","50bps or 3ticks",IF(B323="D","80bps or 4ticks","error"))))</f>
        <v>50bps or 3ticks</v>
      </c>
      <c r="J323" s="32">
        <f t="shared" ref="J323:J324" si="128">IF(B323="A",30000000,IF(B323="B",10000000,IF(B323="C",5000000,IF(B323="D",5000000,"error"))))</f>
        <v>5000000</v>
      </c>
      <c r="K323" s="18"/>
      <c r="L323" s="20" t="str">
        <f>IF(AND(B323&lt;&gt;"A",N323=1)=TRUE,"Yes","")</f>
        <v>Yes</v>
      </c>
      <c r="M323" s="18"/>
      <c r="N323" s="21">
        <f t="shared" ref="N323:N324" si="129">IF(ISNUMBER(G323)=TRUE,IF(G323&lt;100000000,1,IF(G323&lt;500000000,2,IF(G323&lt;1000000000,3,IF(G323&lt;5000000000,4,5)))),1)</f>
        <v>1</v>
      </c>
      <c r="O323" s="18"/>
      <c r="P323" s="21">
        <f t="shared" ref="P323:P324" si="130">IF(N323=1,IF(O323="Yes",0.9,0.7),IF(N323=2,IF(O323="Yes",0.5,0.3),IF(N323=3,0.2,IF(N323=4,0.1,IF(N323=5,0,"error")))))</f>
        <v>0.7</v>
      </c>
      <c r="Q323" s="20" t="s">
        <v>175</v>
      </c>
    </row>
    <row r="324" spans="1:17" s="28" customFormat="1" ht="31.5" x14ac:dyDescent="0.25">
      <c r="A324" s="17"/>
      <c r="B324" s="18" t="s">
        <v>148</v>
      </c>
      <c r="C324" s="31" t="s">
        <v>557</v>
      </c>
      <c r="D324" s="18">
        <v>2015</v>
      </c>
      <c r="E324" s="17" t="s">
        <v>632</v>
      </c>
      <c r="F324" s="17" t="s">
        <v>621</v>
      </c>
      <c r="G324" s="19" t="s">
        <v>614</v>
      </c>
      <c r="H324" s="19"/>
      <c r="I324" s="18" t="str">
        <f t="shared" si="127"/>
        <v>50bps or 3ticks</v>
      </c>
      <c r="J324" s="32">
        <f t="shared" si="128"/>
        <v>5000000</v>
      </c>
      <c r="K324" s="18"/>
      <c r="L324" s="20" t="str">
        <f>IF(AND(B324&lt;&gt;"A",N324=1)=TRUE,"Yes","")</f>
        <v>Yes</v>
      </c>
      <c r="M324" s="18"/>
      <c r="N324" s="21">
        <f t="shared" si="129"/>
        <v>1</v>
      </c>
      <c r="O324" s="18"/>
      <c r="P324" s="21">
        <f t="shared" si="130"/>
        <v>0.7</v>
      </c>
      <c r="Q324" s="20" t="s">
        <v>175</v>
      </c>
    </row>
    <row r="325" spans="1:17" s="28" customFormat="1" ht="31.5" x14ac:dyDescent="0.25">
      <c r="A325" s="17"/>
      <c r="B325" s="18" t="s">
        <v>148</v>
      </c>
      <c r="C325" s="31" t="s">
        <v>557</v>
      </c>
      <c r="D325" s="18">
        <v>2016</v>
      </c>
      <c r="E325" s="17" t="s">
        <v>631</v>
      </c>
      <c r="F325" s="17" t="s">
        <v>621</v>
      </c>
      <c r="G325" s="19" t="s">
        <v>614</v>
      </c>
      <c r="H325" s="19"/>
      <c r="I325" s="18" t="str">
        <f t="shared" si="104"/>
        <v>50bps or 3ticks</v>
      </c>
      <c r="J325" s="32">
        <f t="shared" si="105"/>
        <v>5000000</v>
      </c>
      <c r="K325" s="18"/>
      <c r="L325" s="20" t="str">
        <f>IF(AND(B325&lt;&gt;"A",N325=1)=TRUE,"Yes","")</f>
        <v>Yes</v>
      </c>
      <c r="M325" s="18"/>
      <c r="N325" s="21">
        <f t="shared" si="106"/>
        <v>1</v>
      </c>
      <c r="O325" s="18"/>
      <c r="P325" s="21">
        <f t="shared" si="107"/>
        <v>0.7</v>
      </c>
      <c r="Q325" s="20" t="s">
        <v>175</v>
      </c>
    </row>
  </sheetData>
  <protectedRanges>
    <protectedRange sqref="C257:H258 A275:H275 A25:F25 H25 A11:F11 H11 G67:G68 H66:H68 A197:H197 F195 A80:B80 H80 A165:H167 C271:H271 A253:H256 H90:H94 A90:F94 A66:F68 A62:F64 H64 A104:H105 H106 A245:H245 H243 A77:H79 A86:H86 A272:F274 H272:H274 A239:H242 A207:H209 A191:H193 A326:XFD1048576 G62:H63 A69:H75 A106:F106 A243:F244 G244:H244 A130:H130 A81:H83 A170:H173 D268:H270 A257:B261 D259:H261 D263:F263 A87:F87 A84:D85 F84:H85 A88:D88 H87:H88 H232:H233 H174:H176 A174:F176 A177:H181 A160:E161 M199:M201 A76:F76 A210:F216 H210:H216 A187:F190 H187:H190 M190 A183:H186 A182:F182 H182 M182 A263:B263 A262:F262 M262 D265:F265 A265:B265 A264:F264 M264 A268:B271 M266 A65:H65 A205:F205 H76 A198:F203 H198:H203 H205 A124:F127 H124:H127 D80:F80 H262:H267 A266:F267 H247:H252 A1:XFD3 R232:XFD233 R207:XFD216 R90:XFD94 R170:XFD193 R197:XFD203 R130:XFD130 R205:XFD205 R104:XFD127 A4:H10 O90:O94 O207:O215 O130 O170:O193 O197:O203 O205 O104:O127 O232:O233 K90:M94 K207:M215 K197:M198 K191:M193 K130:M130 K263:M263 K170:M181 K218:M230 K199:K201 K216 K190 K183:M189 K182 K262 K265:M265 K264 K266 K202:M203 K205 K232:M233 H164 A156:F159 A12:H24 A107:H123 K247:M261 A246:F252 H246:XFD246 I239:M245 A232:F237 H234:K235 P234:XFD235 I164:XFD167 A58:H61 R58:XFD88 O58:O88 N58:N130 P58:Q130 I58:J130 A168:F168 H168:K168 M168:XFD168 I282:J282 P282:Q282 N282 A283:F283 H281:K281 M281:XFD281 A284:XFD311 I4:XFD55 H323:XFD325 A322:F325 H322 R322:XFD322 A26:H55 A56:F57 H156:XFD163 A162:F164 A218:H230 A238:E238 H238:J238 M238 L231 O236:XFD245 H277:K278 M277:XFD278 P169:Q233 N169:N245 I169:J233 H236:M237 O218:O230 R218:XFD230 M283:XFD283 H283:K283 A276:F281 N247:XFD276 I247:J276 K267:M276 H276 H279:XFD280 M205 K104:M127 K58:M88 H56:XFD57" name="範囲1"/>
    <protectedRange sqref="A194:F194 H194:H195 A195:E195 R194:XFD195 O194:O195 K194:M195" name="範囲1_1"/>
    <protectedRange sqref="G66 G250:G251 G25 G11 G194:G195 G272:G274 G80 G210:G215 G88 G90:G94 G127 G198 G202:G203 G247:G248 G276" name="範囲1_2"/>
    <protectedRange sqref="A196:H196 R196:XFD196 O196 K196:M196" name="範囲1_3"/>
    <protectedRange sqref="G164" name="範囲1_4"/>
    <protectedRange sqref="G174:G175 A129:H129 R129:XFD129 O129 K129:M129" name="範囲1_6"/>
    <protectedRange sqref="H89 A89:F89 A95:F100 H95:H100 A102:F103 H102:H103 F88 R89:XFD89 R95:XFD100 R102:XFD103 O89 O95:O100 O102:O103 K89:M89 K95:M100 K102:M103" name="範囲1_5"/>
    <protectedRange sqref="G89 G95:G100 G64 G106 G243 G102:G103 G76" name="範囲1_2_1"/>
    <protectedRange sqref="A101:F101 H101 R101:XFD101 O101 K101:M101" name="範囲1_5_1"/>
    <protectedRange sqref="G101" name="範囲1_2_1_1"/>
    <protectedRange sqref="A128:H128 R128:XFD128 F160:F161" name="範囲1_7"/>
    <protectedRange sqref="O128 K128:M128" name="範囲1_5_2"/>
    <protectedRange sqref="A169:H169 R169:XFD169 O169 K169:M169" name="範囲1_8"/>
    <protectedRange sqref="A217:H217 A231:H231 G199:G201 A206:F206 H206 G87 G176 L199:L201 G216 G187:G190 L190 G182 L182 L262 L264 L266 A204:H204 G205 G124:G126 G249 G262:G267 G252 R217:XFD217 R231:XFD231 R206:XFD206 R204:XFD204 O217 O231 O206 O204 K217:M217 K206:M206 K204:M204 G246 K231 G168 L168 L281 G322:G325 G56:G57 G156:G163 F238:G238 K238 M231 G277:G281 L277:L278 G232:G237 L283 G283 L205" name="範囲1_9"/>
    <protectedRange sqref="A282:H282 R282:XFD282 O282 K282:M282" name="範囲1_10"/>
    <protectedRange sqref="G206" name="範囲1_9_3"/>
    <protectedRange sqref="E84" name="範囲1_11"/>
    <protectedRange sqref="E85" name="範囲1_12"/>
    <protectedRange sqref="E88" name="範囲1_13"/>
    <protectedRange sqref="L216:M216 O216 L234:M235 O234:O235 L238" name="範囲1_23"/>
    <protectedRange sqref="C80" name="範囲1_10_1"/>
    <protectedRange sqref="A149:F149 H149:M149 A136:F136 H136:M136 A141:F141 H141:M141 H152:M152 O131:P141 O151:P152 R131:XFD141 R151:XFD152 A131:M135 A137:M140 F143 A144:M148 A151:M151 A152:F152 N151:N154 Q131:Q149 N131:N149 R144:XFD149 O144:P149 A150:XFD150 H155:XFD155 Q151:Q154 A155:F155 I322:K322 M322:Q322" name="範囲1_14"/>
    <protectedRange sqref="G149 G136 G141 G152" name="範囲1_2_2"/>
    <protectedRange sqref="A143:E143 O143:P143 R143:XFD143 G143:M143" name="範囲1_6_1"/>
    <protectedRange sqref="H154 A142:H142 R142:XFD142 A153:H153 R153:XFD154 A154:F154" name="範囲1_7_1"/>
    <protectedRange sqref="I142:M142 O142:P142 I153:M154 O153:P154" name="範囲1_5_2_1"/>
    <protectedRange sqref="G154:G155" name="範囲1_9_1"/>
    <protectedRange sqref="A317:F321 A312:J316 H317:J321 L312:XFD321 L322" name="範囲1_15"/>
    <protectedRange sqref="G319" name="範囲1_9_2"/>
    <protectedRange sqref="G317:G318 G320:G321 K312:K321" name="範囲1_10_2"/>
  </protectedRanges>
  <mergeCells count="1">
    <mergeCell ref="A1:C1"/>
  </mergeCells>
  <phoneticPr fontId="3"/>
  <pageMargins left="0.23622047244094488" right="0.23622047244094488" top="0.74803149606299213" bottom="0.74803149606299213" header="0.31496062992125984" footer="0.31496062992125984"/>
  <pageSetup paperSize="9" scale="57" fitToHeight="0" orientation="landscape" r:id="rId1"/>
  <rowBreaks count="1" manualBreakCount="1">
    <brk id="243" max="16" man="1"/>
  </rowBreaks>
  <customProperties>
    <customPr name="layoutContexts" r:id="rId2"/>
  </customProperties>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ST-2 銘柄一覧</vt:lpstr>
      <vt:lpstr>'ST-2 銘柄一覧'!Print_Area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2019-03-12T04:39:55Z</dcterms:created>
  <dcterms:modified xsi:type="dcterms:W3CDTF">2024-03-25T00:56:30Z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2021-06-09T00:46:25Z</vt:filetime>
  </property>
</Properties>
</file>