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<sst xmlns="http://schemas.openxmlformats.org/spreadsheetml/2006/main" count="449" uniqueCount="172">
  <si>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</si>
  <si>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</si>
  <si>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</si>
  <si>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</si>
  <si>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</si>
  <si>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</si>
  <si>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</si>
  <si>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</si>
  <si>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</si>
  <si>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</si>
  <si>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</si>
  <si>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</si>
  <si>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</si>
  <si>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</si>
  <si>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</si>
  <si>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</si>
  <si>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</si>
  <si>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</si>
  <si>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</si>
  <si>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</si>
  <si>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</si>
  <si>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</si>
  <si>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</si>
  <si>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</si>
  <si>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</si>
  <si>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</si>
  <si>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</si>
  <si>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</si>
  <si>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</si>
  <si>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</si>
  <si>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</si>
  <si>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</si>
  <si>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</si>
  <si>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</si>
  <si>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</si>
  <si>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</si>
  <si>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</si>
  <si>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</si>
  <si>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</si>
  <si>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</si>
  <si>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</si>
  <si>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</si>
  <si>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</si>
  <si>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</si>
  <si>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</si>
  <si>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</si>
  <si>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</si>
  <si>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</si>
  <si>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</si>
  <si>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</si>
  <si>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2024/11</t>
  </si>
  <si>
    <t>中期国債先物</t>
  </si>
  <si>
    <t>5-year JGB Futures</t>
  </si>
  <si>
    <t>2024/12</t>
  </si>
  <si>
    <t>2024/03/14</t>
  </si>
  <si>
    <t>2024/12/13</t>
  </si>
  <si>
    <t>－</t>
  </si>
  <si>
    <t>2025/03</t>
  </si>
  <si>
    <t>2024/06/14</t>
  </si>
  <si>
    <t>2025/03/13</t>
  </si>
  <si>
    <t>2025/06</t>
  </si>
  <si>
    <t>2024/09/13</t>
  </si>
  <si>
    <t>2025/06/13</t>
  </si>
  <si>
    <t>長期国債先物</t>
  </si>
  <si>
    <t>10-year JGB Futures</t>
  </si>
  <si>
    <t>01</t>
  </si>
  <si>
    <t>144.19</t>
  </si>
  <si>
    <t>06</t>
  </si>
  <si>
    <t>144.48</t>
  </si>
  <si>
    <t>144.4600</t>
  </si>
  <si>
    <t>22</t>
  </si>
  <si>
    <t>142.51</t>
  </si>
  <si>
    <t>142.5500</t>
  </si>
  <si>
    <t>29</t>
  </si>
  <si>
    <t>143.06</t>
  </si>
  <si>
    <t>05</t>
  </si>
  <si>
    <t>143.55</t>
  </si>
  <si>
    <t>143.77</t>
  </si>
  <si>
    <t>142.4450</t>
  </si>
  <si>
    <t>142.07</t>
  </si>
  <si>
    <t>21</t>
  </si>
  <si>
    <t>142.1400</t>
  </si>
  <si>
    <t>142.41</t>
  </si>
  <si>
    <t>長期国債先物（現金決済型ミニ）</t>
  </si>
  <si>
    <t>mini-10-year JGB Futures (Cash-Settled)</t>
  </si>
  <si>
    <t>2024/12/12</t>
  </si>
  <si>
    <t>143.920</t>
  </si>
  <si>
    <t>144.470</t>
  </si>
  <si>
    <t>142.520</t>
  </si>
  <si>
    <t>28</t>
  </si>
  <si>
    <t>143.005</t>
  </si>
  <si>
    <t>2025/03/12</t>
  </si>
  <si>
    <t>2025/06/12</t>
  </si>
  <si>
    <t>超長期国債先物（ミニ）</t>
  </si>
  <si>
    <t>mini-20-year JGB Futures</t>
  </si>
  <si>
    <t>TONA3か月金利先物</t>
  </si>
  <si>
    <t>3-Month TONA Futures</t>
  </si>
  <si>
    <t>2024/09</t>
  </si>
  <si>
    <t>2023/05/29</t>
  </si>
  <si>
    <t>2024/12/17</t>
  </si>
  <si>
    <t>99.7725</t>
  </si>
  <si>
    <t>99.7750</t>
  </si>
  <si>
    <t>99.7740</t>
  </si>
  <si>
    <t>99.7700</t>
  </si>
  <si>
    <t>2025/03/18</t>
  </si>
  <si>
    <t>99.6550</t>
  </si>
  <si>
    <t>99.5675</t>
  </si>
  <si>
    <t>99.5875</t>
  </si>
  <si>
    <t>2025/06/17</t>
  </si>
  <si>
    <t>99.5700</t>
  </si>
  <si>
    <t>99.4625</t>
  </si>
  <si>
    <t>99.4775</t>
  </si>
  <si>
    <t>2025/09/16</t>
  </si>
  <si>
    <t>99.4950</t>
  </si>
  <si>
    <t>99.5075</t>
  </si>
  <si>
    <t>99.3500</t>
  </si>
  <si>
    <t>99.3550</t>
  </si>
  <si>
    <t>2025/09</t>
  </si>
  <si>
    <t>2025/12/16</t>
  </si>
  <si>
    <t>99.4450</t>
  </si>
  <si>
    <t>99.4600</t>
  </si>
  <si>
    <t>99.2800</t>
  </si>
  <si>
    <t>2025/12</t>
  </si>
  <si>
    <t>2026/03/17</t>
  </si>
  <si>
    <t>99.3950</t>
  </si>
  <si>
    <t>99.4175</t>
  </si>
  <si>
    <t>99.2375</t>
  </si>
  <si>
    <t>99.2400</t>
  </si>
  <si>
    <t>2026/03</t>
  </si>
  <si>
    <t>2026/06/16</t>
  </si>
  <si>
    <t>99.3925</t>
  </si>
  <si>
    <t>27</t>
  </si>
  <si>
    <t>2026/06</t>
  </si>
  <si>
    <t>2026/09/15</t>
  </si>
  <si>
    <t>99.3700</t>
  </si>
  <si>
    <t>99.4050</t>
  </si>
  <si>
    <t>99.2050</t>
  </si>
  <si>
    <t>99.2325</t>
  </si>
  <si>
    <t>2026/09</t>
  </si>
  <si>
    <t>2026/12/15</t>
  </si>
  <si>
    <t>99.3325</t>
  </si>
  <si>
    <t>99.3850</t>
  </si>
  <si>
    <t>99.1775</t>
  </si>
  <si>
    <t>99.2075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</si>
  <si>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</si>
  <si>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</si>
  <si>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</si>
  <si>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</si>
  <si>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</si>
  <si>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</si>
  <si>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</si>
  <si>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</si>
  <si>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</si>
  <si>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</si>
  <si>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</si>
  <si>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</si>
  <si>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</si>
  <si>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</si>
  <si>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</si>
  <si>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</si>
  <si>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</si>
  <si>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</si>
  <si>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</si>
  <si>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</si>
  <si>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</si>
  <si>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</si>
  <si>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</si>
  <si>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</si>
  <si>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</si>
  <si>
    <t>2029/06</t>
  </si>
  <si>
    <t>2024/09/18</t>
  </si>
  <si>
    <t>2029/09/18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</si>
</sst>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109.78</f>
        <v>109.78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109.56</f>
        <v>109.56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109.36</f>
        <v>109.36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1.096</v>
      </c>
      <c r="J10" s="50" t="s">
        <v>67</v>
      </c>
      <c r="K10" s="51" t="s">
        <v>68</v>
      </c>
      <c r="L10" s="52" t="n">
        <v>1.074</v>
      </c>
      <c r="M10" s="50" t="s">
        <v>67</v>
      </c>
      <c r="N10" s="51" t="s">
        <v>69</v>
      </c>
      <c r="O10" s="50" t="s">
        <v>70</v>
      </c>
      <c r="P10" s="51" t="s">
        <v>71</v>
      </c>
      <c r="Q10" s="52" t="n">
        <v>1.227</v>
      </c>
      <c r="R10" s="50" t="s">
        <v>70</v>
      </c>
      <c r="S10" s="51" t="s">
        <v>72</v>
      </c>
      <c r="T10" s="50" t="s">
        <v>73</v>
      </c>
      <c r="U10" s="51" t="s">
        <v>74</v>
      </c>
      <c r="V10" s="53" t="n">
        <v>1.184</v>
      </c>
      <c r="W10" s="54" t="n">
        <f>143.2</f>
        <v>143.2</v>
      </c>
      <c r="X10" s="55" t="n">
        <f>719008</f>
        <v>719008.0</v>
      </c>
      <c r="Y10" s="55" t="n">
        <v>349.0</v>
      </c>
      <c r="Z10" s="55" t="n">
        <v>35509.0</v>
      </c>
      <c r="AA10" s="55" t="n">
        <v>6333.0</v>
      </c>
      <c r="AB10" s="55" t="n">
        <f>102991386580000</f>
        <v>1.0299138658E14</v>
      </c>
      <c r="AC10" s="55" t="n">
        <v>4.99845E10</v>
      </c>
      <c r="AD10" s="55" t="n">
        <v>5.08788855E12</v>
      </c>
      <c r="AE10" s="56" t="n">
        <v>9.0583298E11</v>
      </c>
      <c r="AF10" s="50"/>
      <c r="AG10" s="57" t="n">
        <f>169948</f>
        <v>169948.0</v>
      </c>
      <c r="AH10" s="58" t="n">
        <f>20</f>
        <v>20.0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 t="s">
        <v>75</v>
      </c>
      <c r="H11" s="51" t="s">
        <v>76</v>
      </c>
      <c r="I11" s="52" t="n">
        <v>1.145</v>
      </c>
      <c r="J11" s="50" t="s">
        <v>67</v>
      </c>
      <c r="K11" s="51" t="s">
        <v>77</v>
      </c>
      <c r="L11" s="52" t="n">
        <v>1.128</v>
      </c>
      <c r="M11" s="50" t="s">
        <v>73</v>
      </c>
      <c r="N11" s="51" t="s">
        <v>78</v>
      </c>
      <c r="O11" s="50" t="s">
        <v>70</v>
      </c>
      <c r="P11" s="51" t="s">
        <v>79</v>
      </c>
      <c r="Q11" s="52" t="n">
        <v>1.262</v>
      </c>
      <c r="R11" s="50" t="s">
        <v>80</v>
      </c>
      <c r="S11" s="51" t="s">
        <v>81</v>
      </c>
      <c r="T11" s="50" t="s">
        <v>73</v>
      </c>
      <c r="U11" s="51" t="s">
        <v>82</v>
      </c>
      <c r="V11" s="53" t="n">
        <v>1.235</v>
      </c>
      <c r="W11" s="54" t="n">
        <f>142.56</f>
        <v>142.56</v>
      </c>
      <c r="X11" s="55" t="n">
        <f>7630</f>
        <v>7630.0</v>
      </c>
      <c r="Y11" s="55"/>
      <c r="Z11" s="55" t="n">
        <v>364.0</v>
      </c>
      <c r="AA11" s="55" t="n">
        <v>6333.0</v>
      </c>
      <c r="AB11" s="55" t="n">
        <f>1086381070000</f>
        <v>1.08638107E12</v>
      </c>
      <c r="AC11" s="55"/>
      <c r="AD11" s="55" t="n">
        <v>5.183371E10</v>
      </c>
      <c r="AE11" s="56" t="n">
        <v>9.0176567E11</v>
      </c>
      <c r="AF11" s="50"/>
      <c r="AG11" s="57" t="n">
        <f>5566</f>
        <v>5566.0</v>
      </c>
      <c r="AH11" s="58" t="n">
        <f>20</f>
        <v>20.0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142.21</f>
        <v>142.21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83</v>
      </c>
      <c r="C13" s="48" t="s">
        <v>84</v>
      </c>
      <c r="D13" s="48" t="s">
        <v>53</v>
      </c>
      <c r="E13" s="49" t="s">
        <v>54</v>
      </c>
      <c r="F13" s="49" t="s">
        <v>85</v>
      </c>
      <c r="G13" s="50" t="s">
        <v>65</v>
      </c>
      <c r="H13" s="51" t="s">
        <v>86</v>
      </c>
      <c r="I13" s="52" t="n">
        <v>1.117</v>
      </c>
      <c r="J13" s="50" t="s">
        <v>67</v>
      </c>
      <c r="K13" s="51" t="s">
        <v>87</v>
      </c>
      <c r="L13" s="52" t="n">
        <v>1.074</v>
      </c>
      <c r="M13" s="50"/>
      <c r="N13" s="51"/>
      <c r="O13" s="50" t="s">
        <v>70</v>
      </c>
      <c r="P13" s="51" t="s">
        <v>88</v>
      </c>
      <c r="Q13" s="52" t="n">
        <v>1.226</v>
      </c>
      <c r="R13" s="50"/>
      <c r="S13" s="51"/>
      <c r="T13" s="50" t="s">
        <v>89</v>
      </c>
      <c r="U13" s="51" t="s">
        <v>90</v>
      </c>
      <c r="V13" s="53" t="n">
        <v>1.188</v>
      </c>
      <c r="W13" s="54" t="n">
        <f>143.2</f>
        <v>143.2</v>
      </c>
      <c r="X13" s="55" t="n">
        <f>111</f>
        <v>111.0</v>
      </c>
      <c r="Y13" s="55"/>
      <c r="Z13" s="55"/>
      <c r="AA13" s="55"/>
      <c r="AB13" s="55" t="n">
        <f>1590929500</f>
        <v>1.5909295E9</v>
      </c>
      <c r="AC13" s="55"/>
      <c r="AD13" s="55"/>
      <c r="AE13" s="56"/>
      <c r="AF13" s="50"/>
      <c r="AG13" s="57" t="n">
        <f>49</f>
        <v>49.0</v>
      </c>
      <c r="AH13" s="58" t="n">
        <f>17</f>
        <v>17.0</v>
      </c>
    </row>
    <row r="14">
      <c r="A14" s="47" t="s">
        <v>50</v>
      </c>
      <c r="B14" s="48" t="s">
        <v>83</v>
      </c>
      <c r="C14" s="48" t="s">
        <v>84</v>
      </c>
      <c r="D14" s="48" t="s">
        <v>57</v>
      </c>
      <c r="E14" s="49" t="s">
        <v>58</v>
      </c>
      <c r="F14" s="49" t="s">
        <v>91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142.56</f>
        <v>142.56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83</v>
      </c>
      <c r="C15" s="48" t="s">
        <v>84</v>
      </c>
      <c r="D15" s="48" t="s">
        <v>60</v>
      </c>
      <c r="E15" s="49" t="s">
        <v>61</v>
      </c>
      <c r="F15" s="49" t="s">
        <v>92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142.21</f>
        <v>142.21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93</v>
      </c>
      <c r="C16" s="48" t="s">
        <v>94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120.35</f>
        <v>120.35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93</v>
      </c>
      <c r="C17" s="48" t="s">
        <v>94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119.64</f>
        <v>119.64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93</v>
      </c>
      <c r="C18" s="48" t="s">
        <v>94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119.03</f>
        <v>119.03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95</v>
      </c>
      <c r="C19" s="48" t="s">
        <v>96</v>
      </c>
      <c r="D19" s="48" t="s">
        <v>97</v>
      </c>
      <c r="E19" s="49" t="s">
        <v>98</v>
      </c>
      <c r="F19" s="49" t="s">
        <v>99</v>
      </c>
      <c r="G19" s="50" t="s">
        <v>65</v>
      </c>
      <c r="H19" s="51" t="s">
        <v>100</v>
      </c>
      <c r="I19" s="52"/>
      <c r="J19" s="50" t="s">
        <v>65</v>
      </c>
      <c r="K19" s="51" t="s">
        <v>101</v>
      </c>
      <c r="L19" s="52"/>
      <c r="M19" s="50" t="s">
        <v>65</v>
      </c>
      <c r="N19" s="51" t="s">
        <v>102</v>
      </c>
      <c r="O19" s="50" t="s">
        <v>65</v>
      </c>
      <c r="P19" s="51" t="s">
        <v>103</v>
      </c>
      <c r="Q19" s="52"/>
      <c r="R19" s="50" t="s">
        <v>65</v>
      </c>
      <c r="S19" s="51" t="s">
        <v>102</v>
      </c>
      <c r="T19" s="50" t="s">
        <v>73</v>
      </c>
      <c r="U19" s="51" t="s">
        <v>101</v>
      </c>
      <c r="V19" s="53"/>
      <c r="W19" s="54" t="n">
        <f>99.77</f>
        <v>99.77</v>
      </c>
      <c r="X19" s="55" t="n">
        <f>25037</f>
        <v>25037.0</v>
      </c>
      <c r="Y19" s="55"/>
      <c r="Z19" s="55" t="n">
        <v>3225.0</v>
      </c>
      <c r="AA19" s="55" t="n">
        <v>14647.0</v>
      </c>
      <c r="AB19" s="55" t="n">
        <f>624511338750</f>
        <v>6.2451133875E11</v>
      </c>
      <c r="AC19" s="55"/>
      <c r="AD19" s="55" t="n">
        <v>8.04427875E10</v>
      </c>
      <c r="AE19" s="56" t="n">
        <v>3.6534958625E11</v>
      </c>
      <c r="AF19" s="50"/>
      <c r="AG19" s="57" t="n">
        <f>19815</f>
        <v>19815.0</v>
      </c>
      <c r="AH19" s="58" t="n">
        <f>18</f>
        <v>18.0</v>
      </c>
    </row>
    <row r="20">
      <c r="A20" s="47" t="s">
        <v>50</v>
      </c>
      <c r="B20" s="48" t="s">
        <v>95</v>
      </c>
      <c r="C20" s="48" t="s">
        <v>96</v>
      </c>
      <c r="D20" s="48" t="s">
        <v>53</v>
      </c>
      <c r="E20" s="49" t="s">
        <v>98</v>
      </c>
      <c r="F20" s="49" t="s">
        <v>104</v>
      </c>
      <c r="G20" s="50" t="s">
        <v>65</v>
      </c>
      <c r="H20" s="51" t="s">
        <v>105</v>
      </c>
      <c r="I20" s="52"/>
      <c r="J20" s="50" t="s">
        <v>65</v>
      </c>
      <c r="K20" s="51" t="s">
        <v>105</v>
      </c>
      <c r="L20" s="52"/>
      <c r="M20" s="50"/>
      <c r="N20" s="51"/>
      <c r="O20" s="50" t="s">
        <v>70</v>
      </c>
      <c r="P20" s="51" t="s">
        <v>106</v>
      </c>
      <c r="Q20" s="52"/>
      <c r="R20" s="50"/>
      <c r="S20" s="51"/>
      <c r="T20" s="50" t="s">
        <v>73</v>
      </c>
      <c r="U20" s="51" t="s">
        <v>107</v>
      </c>
      <c r="V20" s="53"/>
      <c r="W20" s="54" t="n">
        <f>99.6</f>
        <v>99.6</v>
      </c>
      <c r="X20" s="55" t="n">
        <f>61696</f>
        <v>61696.0</v>
      </c>
      <c r="Y20" s="55"/>
      <c r="Z20" s="55"/>
      <c r="AA20" s="55" t="n">
        <v>30814.0</v>
      </c>
      <c r="AB20" s="55" t="n">
        <f>1536314051250</f>
        <v>1.53631405125E12</v>
      </c>
      <c r="AC20" s="55"/>
      <c r="AD20" s="55"/>
      <c r="AE20" s="56" t="n">
        <v>7.67240765625E11</v>
      </c>
      <c r="AF20" s="50"/>
      <c r="AG20" s="57" t="n">
        <f>32489</f>
        <v>32489.0</v>
      </c>
      <c r="AH20" s="58" t="n">
        <f>20</f>
        <v>20.0</v>
      </c>
    </row>
    <row r="21">
      <c r="A21" s="47" t="s">
        <v>50</v>
      </c>
      <c r="B21" s="48" t="s">
        <v>95</v>
      </c>
      <c r="C21" s="48" t="s">
        <v>96</v>
      </c>
      <c r="D21" s="48" t="s">
        <v>57</v>
      </c>
      <c r="E21" s="49" t="s">
        <v>98</v>
      </c>
      <c r="F21" s="49" t="s">
        <v>108</v>
      </c>
      <c r="G21" s="50" t="s">
        <v>65</v>
      </c>
      <c r="H21" s="51" t="s">
        <v>106</v>
      </c>
      <c r="I21" s="52"/>
      <c r="J21" s="50" t="s">
        <v>65</v>
      </c>
      <c r="K21" s="51" t="s">
        <v>109</v>
      </c>
      <c r="L21" s="52"/>
      <c r="M21" s="50"/>
      <c r="N21" s="51"/>
      <c r="O21" s="50" t="s">
        <v>70</v>
      </c>
      <c r="P21" s="51" t="s">
        <v>110</v>
      </c>
      <c r="Q21" s="52"/>
      <c r="R21" s="50"/>
      <c r="S21" s="51"/>
      <c r="T21" s="50" t="s">
        <v>73</v>
      </c>
      <c r="U21" s="51" t="s">
        <v>111</v>
      </c>
      <c r="V21" s="53"/>
      <c r="W21" s="54" t="n">
        <f>99.5</f>
        <v>99.5</v>
      </c>
      <c r="X21" s="55" t="n">
        <f>49524</f>
        <v>49524.0</v>
      </c>
      <c r="Y21" s="55"/>
      <c r="Z21" s="55"/>
      <c r="AA21" s="55" t="n">
        <v>24762.0</v>
      </c>
      <c r="AB21" s="55" t="n">
        <f>1231886181875</f>
        <v>1.231886181875E12</v>
      </c>
      <c r="AC21" s="55"/>
      <c r="AD21" s="55"/>
      <c r="AE21" s="56" t="n">
        <v>6.15953586875E11</v>
      </c>
      <c r="AF21" s="50"/>
      <c r="AG21" s="57" t="n">
        <f>17246</f>
        <v>17246.0</v>
      </c>
      <c r="AH21" s="58" t="n">
        <f>20</f>
        <v>20.0</v>
      </c>
    </row>
    <row r="22">
      <c r="A22" s="47" t="s">
        <v>50</v>
      </c>
      <c r="B22" s="48" t="s">
        <v>95</v>
      </c>
      <c r="C22" s="48" t="s">
        <v>96</v>
      </c>
      <c r="D22" s="48" t="s">
        <v>60</v>
      </c>
      <c r="E22" s="49" t="s">
        <v>98</v>
      </c>
      <c r="F22" s="49" t="s">
        <v>112</v>
      </c>
      <c r="G22" s="50" t="s">
        <v>65</v>
      </c>
      <c r="H22" s="51" t="s">
        <v>113</v>
      </c>
      <c r="I22" s="52"/>
      <c r="J22" s="50" t="s">
        <v>67</v>
      </c>
      <c r="K22" s="51" t="s">
        <v>114</v>
      </c>
      <c r="L22" s="52"/>
      <c r="M22" s="50"/>
      <c r="N22" s="51"/>
      <c r="O22" s="50" t="s">
        <v>70</v>
      </c>
      <c r="P22" s="51" t="s">
        <v>115</v>
      </c>
      <c r="Q22" s="52"/>
      <c r="R22" s="50"/>
      <c r="S22" s="51"/>
      <c r="T22" s="50" t="s">
        <v>73</v>
      </c>
      <c r="U22" s="51" t="s">
        <v>116</v>
      </c>
      <c r="V22" s="53"/>
      <c r="W22" s="54" t="n">
        <f>99.41</f>
        <v>99.41</v>
      </c>
      <c r="X22" s="55" t="n">
        <f>45920</f>
        <v>45920.0</v>
      </c>
      <c r="Y22" s="55"/>
      <c r="Z22" s="55"/>
      <c r="AA22" s="55" t="n">
        <v>17611.0</v>
      </c>
      <c r="AB22" s="55" t="n">
        <f>1141180373125</f>
        <v>1.141180373125E12</v>
      </c>
      <c r="AC22" s="55"/>
      <c r="AD22" s="55"/>
      <c r="AE22" s="56" t="n">
        <v>4.37684869375E11</v>
      </c>
      <c r="AF22" s="50"/>
      <c r="AG22" s="57" t="n">
        <f>9161</f>
        <v>9161.0</v>
      </c>
      <c r="AH22" s="58" t="n">
        <f>20</f>
        <v>20.0</v>
      </c>
    </row>
    <row r="23">
      <c r="A23" s="47" t="s">
        <v>50</v>
      </c>
      <c r="B23" s="48" t="s">
        <v>95</v>
      </c>
      <c r="C23" s="48" t="s">
        <v>96</v>
      </c>
      <c r="D23" s="48" t="s">
        <v>117</v>
      </c>
      <c r="E23" s="49" t="s">
        <v>98</v>
      </c>
      <c r="F23" s="49" t="s">
        <v>118</v>
      </c>
      <c r="G23" s="50" t="s">
        <v>65</v>
      </c>
      <c r="H23" s="51" t="s">
        <v>119</v>
      </c>
      <c r="I23" s="52"/>
      <c r="J23" s="50" t="s">
        <v>67</v>
      </c>
      <c r="K23" s="51" t="s">
        <v>120</v>
      </c>
      <c r="L23" s="52"/>
      <c r="M23" s="50"/>
      <c r="N23" s="51"/>
      <c r="O23" s="50" t="s">
        <v>73</v>
      </c>
      <c r="P23" s="51" t="s">
        <v>121</v>
      </c>
      <c r="Q23" s="52"/>
      <c r="R23" s="50"/>
      <c r="S23" s="51"/>
      <c r="T23" s="50" t="s">
        <v>73</v>
      </c>
      <c r="U23" s="51" t="s">
        <v>121</v>
      </c>
      <c r="V23" s="53"/>
      <c r="W23" s="54" t="n">
        <f>99.36</f>
        <v>99.36</v>
      </c>
      <c r="X23" s="55" t="n">
        <f>26711</f>
        <v>26711.0</v>
      </c>
      <c r="Y23" s="55"/>
      <c r="Z23" s="55"/>
      <c r="AA23" s="55" t="n">
        <v>9360.0</v>
      </c>
      <c r="AB23" s="55" t="n">
        <f>663529006250</f>
        <v>6.6352900625E11</v>
      </c>
      <c r="AC23" s="55"/>
      <c r="AD23" s="55"/>
      <c r="AE23" s="56" t="n">
        <v>2.32522163125E11</v>
      </c>
      <c r="AF23" s="50"/>
      <c r="AG23" s="57" t="n">
        <f>4671</f>
        <v>4671.0</v>
      </c>
      <c r="AH23" s="58" t="n">
        <f>20</f>
        <v>20.0</v>
      </c>
    </row>
    <row r="24">
      <c r="A24" s="47" t="s">
        <v>50</v>
      </c>
      <c r="B24" s="48" t="s">
        <v>95</v>
      </c>
      <c r="C24" s="48" t="s">
        <v>96</v>
      </c>
      <c r="D24" s="48" t="s">
        <v>122</v>
      </c>
      <c r="E24" s="49" t="s">
        <v>98</v>
      </c>
      <c r="F24" s="49" t="s">
        <v>123</v>
      </c>
      <c r="G24" s="50" t="s">
        <v>65</v>
      </c>
      <c r="H24" s="51" t="s">
        <v>124</v>
      </c>
      <c r="I24" s="52"/>
      <c r="J24" s="50" t="s">
        <v>75</v>
      </c>
      <c r="K24" s="51" t="s">
        <v>125</v>
      </c>
      <c r="L24" s="52"/>
      <c r="M24" s="50"/>
      <c r="N24" s="51"/>
      <c r="O24" s="50" t="s">
        <v>73</v>
      </c>
      <c r="P24" s="51" t="s">
        <v>126</v>
      </c>
      <c r="Q24" s="52"/>
      <c r="R24" s="50"/>
      <c r="S24" s="51"/>
      <c r="T24" s="50" t="s">
        <v>73</v>
      </c>
      <c r="U24" s="51" t="s">
        <v>127</v>
      </c>
      <c r="V24" s="53"/>
      <c r="W24" s="54" t="n">
        <f>99.32</f>
        <v>99.32</v>
      </c>
      <c r="X24" s="55" t="n">
        <f>6837</f>
        <v>6837.0</v>
      </c>
      <c r="Y24" s="55"/>
      <c r="Z24" s="55"/>
      <c r="AA24" s="55" t="n">
        <v>519.0</v>
      </c>
      <c r="AB24" s="55" t="n">
        <f>169715830625</f>
        <v>1.69715830625E11</v>
      </c>
      <c r="AC24" s="55"/>
      <c r="AD24" s="55"/>
      <c r="AE24" s="56" t="n">
        <v>1.28866125E10</v>
      </c>
      <c r="AF24" s="50"/>
      <c r="AG24" s="57" t="n">
        <f>1502</f>
        <v>1502.0</v>
      </c>
      <c r="AH24" s="58" t="n">
        <f>20</f>
        <v>20.0</v>
      </c>
    </row>
    <row r="25">
      <c r="A25" s="47" t="s">
        <v>50</v>
      </c>
      <c r="B25" s="48" t="s">
        <v>95</v>
      </c>
      <c r="C25" s="48" t="s">
        <v>96</v>
      </c>
      <c r="D25" s="48" t="s">
        <v>128</v>
      </c>
      <c r="E25" s="49" t="s">
        <v>98</v>
      </c>
      <c r="F25" s="49" t="s">
        <v>129</v>
      </c>
      <c r="G25" s="50" t="s">
        <v>75</v>
      </c>
      <c r="H25" s="51" t="s">
        <v>130</v>
      </c>
      <c r="I25" s="52"/>
      <c r="J25" s="50" t="s">
        <v>67</v>
      </c>
      <c r="K25" s="51" t="s">
        <v>125</v>
      </c>
      <c r="L25" s="52"/>
      <c r="M25" s="50"/>
      <c r="N25" s="51"/>
      <c r="O25" s="50" t="s">
        <v>131</v>
      </c>
      <c r="P25" s="51" t="s">
        <v>126</v>
      </c>
      <c r="Q25" s="52"/>
      <c r="R25" s="50"/>
      <c r="S25" s="51"/>
      <c r="T25" s="50" t="s">
        <v>131</v>
      </c>
      <c r="U25" s="51" t="s">
        <v>126</v>
      </c>
      <c r="V25" s="53"/>
      <c r="W25" s="54" t="n">
        <f>99.3</f>
        <v>99.3</v>
      </c>
      <c r="X25" s="55" t="n">
        <f>2836</f>
        <v>2836.0</v>
      </c>
      <c r="Y25" s="55"/>
      <c r="Z25" s="55"/>
      <c r="AA25" s="55" t="n">
        <v>215.0</v>
      </c>
      <c r="AB25" s="55" t="n">
        <f>70411228125</f>
        <v>7.0411228125E10</v>
      </c>
      <c r="AC25" s="55"/>
      <c r="AD25" s="55"/>
      <c r="AE25" s="56" t="n">
        <v>5.33950625E9</v>
      </c>
      <c r="AF25" s="50"/>
      <c r="AG25" s="57" t="n">
        <f>943</f>
        <v>943.0</v>
      </c>
      <c r="AH25" s="58" t="n">
        <f>13</f>
        <v>13.0</v>
      </c>
    </row>
    <row r="26">
      <c r="A26" s="47" t="s">
        <v>50</v>
      </c>
      <c r="B26" s="48" t="s">
        <v>95</v>
      </c>
      <c r="C26" s="48" t="s">
        <v>96</v>
      </c>
      <c r="D26" s="48" t="s">
        <v>132</v>
      </c>
      <c r="E26" s="49" t="s">
        <v>98</v>
      </c>
      <c r="F26" s="49" t="s">
        <v>133</v>
      </c>
      <c r="G26" s="50" t="s">
        <v>75</v>
      </c>
      <c r="H26" s="51" t="s">
        <v>134</v>
      </c>
      <c r="I26" s="52"/>
      <c r="J26" s="50" t="s">
        <v>67</v>
      </c>
      <c r="K26" s="51" t="s">
        <v>135</v>
      </c>
      <c r="L26" s="52"/>
      <c r="M26" s="50"/>
      <c r="N26" s="51"/>
      <c r="O26" s="50" t="s">
        <v>89</v>
      </c>
      <c r="P26" s="51" t="s">
        <v>136</v>
      </c>
      <c r="Q26" s="52"/>
      <c r="R26" s="50"/>
      <c r="S26" s="51"/>
      <c r="T26" s="50" t="s">
        <v>73</v>
      </c>
      <c r="U26" s="51" t="s">
        <v>137</v>
      </c>
      <c r="V26" s="53"/>
      <c r="W26" s="54" t="n">
        <f>99.28</f>
        <v>99.28</v>
      </c>
      <c r="X26" s="55" t="n">
        <f>3354</f>
        <v>3354.0</v>
      </c>
      <c r="Y26" s="55"/>
      <c r="Z26" s="55"/>
      <c r="AA26" s="55" t="n">
        <v>100.0</v>
      </c>
      <c r="AB26" s="55" t="n">
        <f>83283629375</f>
        <v>8.3283629375E10</v>
      </c>
      <c r="AC26" s="55"/>
      <c r="AD26" s="55"/>
      <c r="AE26" s="56" t="n">
        <v>2.481021875E9</v>
      </c>
      <c r="AF26" s="50"/>
      <c r="AG26" s="57" t="n">
        <f>719</f>
        <v>719.0</v>
      </c>
      <c r="AH26" s="58" t="n">
        <f>17</f>
        <v>17.0</v>
      </c>
    </row>
    <row r="27">
      <c r="A27" s="47" t="s">
        <v>50</v>
      </c>
      <c r="B27" s="48" t="s">
        <v>95</v>
      </c>
      <c r="C27" s="48" t="s">
        <v>96</v>
      </c>
      <c r="D27" s="48" t="s">
        <v>138</v>
      </c>
      <c r="E27" s="49" t="s">
        <v>98</v>
      </c>
      <c r="F27" s="49" t="s">
        <v>139</v>
      </c>
      <c r="G27" s="50" t="s">
        <v>65</v>
      </c>
      <c r="H27" s="51" t="s">
        <v>140</v>
      </c>
      <c r="I27" s="52"/>
      <c r="J27" s="50" t="s">
        <v>67</v>
      </c>
      <c r="K27" s="51" t="s">
        <v>141</v>
      </c>
      <c r="L27" s="52"/>
      <c r="M27" s="50"/>
      <c r="N27" s="51"/>
      <c r="O27" s="50" t="s">
        <v>131</v>
      </c>
      <c r="P27" s="51" t="s">
        <v>142</v>
      </c>
      <c r="Q27" s="52"/>
      <c r="R27" s="50"/>
      <c r="S27" s="51"/>
      <c r="T27" s="50" t="s">
        <v>89</v>
      </c>
      <c r="U27" s="51" t="s">
        <v>143</v>
      </c>
      <c r="V27" s="53"/>
      <c r="W27" s="54" t="n">
        <f>99.26</f>
        <v>99.26</v>
      </c>
      <c r="X27" s="55" t="n">
        <f>7392</f>
        <v>7392.0</v>
      </c>
      <c r="Y27" s="55"/>
      <c r="Z27" s="55"/>
      <c r="AA27" s="55" t="n">
        <v>60.0</v>
      </c>
      <c r="AB27" s="55" t="n">
        <f>183465473125</f>
        <v>1.83465473125E11</v>
      </c>
      <c r="AC27" s="55"/>
      <c r="AD27" s="55"/>
      <c r="AE27" s="56" t="n">
        <v>1.487925E9</v>
      </c>
      <c r="AF27" s="50"/>
      <c r="AG27" s="57" t="n">
        <f>665</f>
        <v>665.0</v>
      </c>
      <c r="AH27" s="58" t="n">
        <f>16</f>
        <v>16.0</v>
      </c>
    </row>
    <row r="28">
      <c r="A28" s="47" t="s">
        <v>50</v>
      </c>
      <c r="B28" s="48" t="s">
        <v>95</v>
      </c>
      <c r="C28" s="48" t="s">
        <v>96</v>
      </c>
      <c r="D28" s="48" t="s">
        <v>144</v>
      </c>
      <c r="E28" s="49" t="s">
        <v>98</v>
      </c>
      <c r="F28" s="49" t="s">
        <v>145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99.25</f>
        <v>99.25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95</v>
      </c>
      <c r="C29" s="48" t="s">
        <v>96</v>
      </c>
      <c r="D29" s="48" t="s">
        <v>146</v>
      </c>
      <c r="E29" s="49" t="s">
        <v>98</v>
      </c>
      <c r="F29" s="49" t="s">
        <v>147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99.23</f>
        <v>99.23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95</v>
      </c>
      <c r="C30" s="48" t="s">
        <v>96</v>
      </c>
      <c r="D30" s="48" t="s">
        <v>148</v>
      </c>
      <c r="E30" s="49" t="s">
        <v>98</v>
      </c>
      <c r="F30" s="49" t="s">
        <v>149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99.21</f>
        <v>99.21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95</v>
      </c>
      <c r="C31" s="48" t="s">
        <v>96</v>
      </c>
      <c r="D31" s="48" t="s">
        <v>150</v>
      </c>
      <c r="E31" s="49" t="s">
        <v>98</v>
      </c>
      <c r="F31" s="49" t="s">
        <v>151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99.2</f>
        <v>99.2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95</v>
      </c>
      <c r="C32" s="48" t="s">
        <v>96</v>
      </c>
      <c r="D32" s="48" t="s">
        <v>152</v>
      </c>
      <c r="E32" s="49" t="s">
        <v>98</v>
      </c>
      <c r="F32" s="49" t="s">
        <v>153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99.19</f>
        <v>99.19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95</v>
      </c>
      <c r="C33" s="48" t="s">
        <v>96</v>
      </c>
      <c r="D33" s="48" t="s">
        <v>154</v>
      </c>
      <c r="E33" s="49" t="s">
        <v>155</v>
      </c>
      <c r="F33" s="49" t="s">
        <v>156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99.18</f>
        <v>99.18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95</v>
      </c>
      <c r="C34" s="48" t="s">
        <v>96</v>
      </c>
      <c r="D34" s="48" t="s">
        <v>157</v>
      </c>
      <c r="E34" s="49" t="s">
        <v>158</v>
      </c>
      <c r="F34" s="49" t="s">
        <v>159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99.16</f>
        <v>99.16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95</v>
      </c>
      <c r="C35" s="48" t="s">
        <v>96</v>
      </c>
      <c r="D35" s="48" t="s">
        <v>160</v>
      </c>
      <c r="E35" s="49" t="s">
        <v>161</v>
      </c>
      <c r="F35" s="49" t="s">
        <v>162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99.14</f>
        <v>99.14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95</v>
      </c>
      <c r="C36" s="48" t="s">
        <v>96</v>
      </c>
      <c r="D36" s="48" t="s">
        <v>163</v>
      </c>
      <c r="E36" s="49" t="s">
        <v>164</v>
      </c>
      <c r="F36" s="49" t="s">
        <v>165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99.12</f>
        <v>99.12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95</v>
      </c>
      <c r="C37" s="48" t="s">
        <v>96</v>
      </c>
      <c r="D37" s="48" t="s">
        <v>166</v>
      </c>
      <c r="E37" s="49" t="s">
        <v>167</v>
      </c>
      <c r="F37" s="49" t="s">
        <v>168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99.1</f>
        <v>99.1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95</v>
      </c>
      <c r="C38" s="48" t="s">
        <v>96</v>
      </c>
      <c r="D38" s="48" t="s">
        <v>169</v>
      </c>
      <c r="E38" s="49" t="s">
        <v>170</v>
      </c>
      <c r="F38" s="49" t="s">
        <v>171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99.07</f>
        <v>99.07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