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<sst xmlns="http://schemas.openxmlformats.org/spreadsheetml/2006/main" count="964" uniqueCount="136">
  <si>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</si>
  <si>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</si>
  <si>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</si>
  <si>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</si>
  <si>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</si>
  <si>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</si>
  <si>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</si>
  <si>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</si>
  <si>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</si>
  <si>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</si>
  <si>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</si>
  <si>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</si>
  <si>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</si>
  <si>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</si>
  <si>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</si>
  <si>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</si>
  <si>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</si>
  <si>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</si>
  <si>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</si>
  <si>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</si>
  <si>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</si>
  <si>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</si>
  <si>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</si>
  <si>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</si>
  <si>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</si>
  <si>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</si>
  <si>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</si>
  <si>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</si>
  <si>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</si>
  <si>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</si>
  <si>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</si>
  <si>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</si>
  <si>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</si>
  <si>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</si>
  <si>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</si>
  <si>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</si>
  <si>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</si>
  <si>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</si>
  <si>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</si>
  <si>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</si>
  <si>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</si>
  <si>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</si>
  <si>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</si>
  <si>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</si>
  <si>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</si>
  <si>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</si>
  <si>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12336</t>
  </si>
  <si>
    <t>日産証券</t>
  </si>
  <si>
    <t>Nissan Securities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</si>
  <si>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</si>
  <si>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</si>
  <si>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</si>
  <si>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</si>
  <si>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</si>
  <si>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</si>
  <si>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</si>
  <si>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</si>
  <si>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</si>
  <si>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</si>
  <si>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</si>
  <si>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</si>
  <si>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</si>
  <si>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</si>
  <si>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</si>
  <si>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12330</t>
  </si>
  <si>
    <t>マネックス証券</t>
  </si>
  <si>
    <t>Monex</t>
  </si>
  <si>
    <t>12400</t>
  </si>
  <si>
    <t>野村証券</t>
  </si>
  <si>
    <t>The Nomura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</si>
  <si>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</si>
  <si>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</si>
  <si>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</si>
  <si>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</si>
  <si>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</si>
  <si>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</si>
  <si>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</si>
  <si>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</si>
  <si>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</si>
  <si>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</si>
  <si>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</si>
  <si>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</si>
  <si>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</si>
  <si>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</si>
  <si>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169120019</t>
  </si>
  <si>
    <t>MINI NK225 FUT 2412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</si>
  <si>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</si>
  <si>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</si>
  <si>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</si>
  <si>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</si>
  <si>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</si>
  <si>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</si>
  <si>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</si>
  <si>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</si>
  <si>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</si>
  <si>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</si>
  <si>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</si>
  <si>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</si>
  <si>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</si>
  <si>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</si>
  <si>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NK225E</t>
  </si>
  <si>
    <t>139117818</t>
  </si>
  <si>
    <t>NIKKEI 225 OOP P2411-37875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</si>
  <si>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</si>
  <si>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</si>
  <si>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</si>
  <si>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</si>
  <si>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</si>
  <si>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</si>
  <si>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</si>
  <si>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</si>
  <si>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</si>
  <si>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</si>
  <si>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</si>
  <si>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</si>
  <si>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</si>
  <si>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</si>
  <si>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</si>
  <si>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139239018</t>
  </si>
  <si>
    <t>NIKKEI 225 OOP P2411-39000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</si>
  <si>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</si>
  <si>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</si>
  <si>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</si>
  <si>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</si>
  <si>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</si>
  <si>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</si>
  <si>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</si>
  <si>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</si>
  <si>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</si>
  <si>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</si>
  <si>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</si>
  <si>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</si>
  <si>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199118718</t>
  </si>
  <si>
    <t>NIKKEI 225 OOP C2411-38750</t>
  </si>
  <si>
    <t>149118618</t>
  </si>
  <si>
    <t>NIKKEI 225 OOP C2411-38625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</si>
</sst>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7545.0</f>
        <v>7545.0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3317.0</f>
        <v>3317.0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1137.0</f>
        <v>1137.0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944.0</f>
        <v>944.0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879.0</f>
        <v>879.0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723.0</f>
        <v>723.0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547.0</f>
        <v>547.0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510.0</f>
        <v>510.0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413.0</f>
        <v>413.0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372.0</f>
        <v>372.0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306.0</f>
        <v>306.0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298.0</f>
        <v>298.0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203.0</f>
        <v>203.0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170.0</f>
        <v>170.0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165.0</f>
        <v>165.0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139.0</f>
        <v>139.0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121.0</f>
        <v>121.0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112.0</f>
        <v>112.0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99.0</f>
        <v>99.0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94.0</f>
        <v>94.0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61.0</f>
        <v>61.0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44.0</f>
        <v>44.0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23.0</f>
        <v>23.0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37</v>
      </c>
      <c r="F32" s="4" t="s">
        <v>38</v>
      </c>
      <c r="G32" s="4" t="s">
        <v>39</v>
      </c>
      <c r="H32" s="5" t="n">
        <f>23.0</f>
        <v>23.0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17.0</f>
        <v>17.0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11.0</f>
        <v>11.0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28</v>
      </c>
      <c r="F35" s="4" t="s">
        <v>29</v>
      </c>
      <c r="G35" s="4" t="s">
        <v>30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64</v>
      </c>
      <c r="F36" s="4" t="s">
        <v>65</v>
      </c>
      <c r="G36" s="4" t="s">
        <v>66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2.0</f>
        <v>2.0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11356.0</f>
        <v>11356.0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5400.0</f>
        <v>5400.0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2457.0</f>
        <v>2457.0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1258.0</f>
        <v>1258.0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64</v>
      </c>
      <c r="F43" s="4" t="s">
        <v>65</v>
      </c>
      <c r="G43" s="4" t="s">
        <v>66</v>
      </c>
      <c r="H43" s="5" t="n">
        <f>559.0</f>
        <v>559.0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37</v>
      </c>
      <c r="F44" s="4" t="s">
        <v>38</v>
      </c>
      <c r="G44" s="4" t="s">
        <v>39</v>
      </c>
      <c r="H44" s="5" t="n">
        <f>410.0</f>
        <v>410.0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186.0</f>
        <v>186.0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40</v>
      </c>
      <c r="F46" s="4" t="s">
        <v>41</v>
      </c>
      <c r="G46" s="4" t="s">
        <v>42</v>
      </c>
      <c r="H46" s="5" t="n">
        <f>123.0</f>
        <v>123.0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46</v>
      </c>
      <c r="F47" s="4" t="s">
        <v>47</v>
      </c>
      <c r="G47" s="4" t="s">
        <v>48</v>
      </c>
      <c r="H47" s="5" t="n">
        <f>53.0</f>
        <v>53.0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78</v>
      </c>
      <c r="F48" s="4" t="s">
        <v>79</v>
      </c>
      <c r="G48" s="4" t="s">
        <v>80</v>
      </c>
      <c r="H48" s="5" t="n">
        <f>16.0</f>
        <v>16.0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81</v>
      </c>
      <c r="F49" s="4" t="s">
        <v>82</v>
      </c>
      <c r="G49" s="4" t="s">
        <v>83</v>
      </c>
      <c r="H49" s="5" t="n">
        <f>15.0</f>
        <v>15.0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25</v>
      </c>
      <c r="F50" s="4" t="s">
        <v>26</v>
      </c>
      <c r="G50" s="4" t="s">
        <v>27</v>
      </c>
      <c r="H50" s="5" t="n">
        <f>12.0</f>
        <v>12.0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43</v>
      </c>
      <c r="F51" s="4" t="s">
        <v>44</v>
      </c>
      <c r="G51" s="4" t="s">
        <v>45</v>
      </c>
      <c r="H51" s="5" t="n">
        <f>1.0</f>
        <v>1.0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174380.0</f>
        <v>174380.0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58862.0</f>
        <v>58862.0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35111.0</f>
        <v>35111.0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37</v>
      </c>
      <c r="F55" s="4" t="s">
        <v>38</v>
      </c>
      <c r="G55" s="4" t="s">
        <v>39</v>
      </c>
      <c r="H55" s="5" t="n">
        <f>24357.0</f>
        <v>24357.0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28</v>
      </c>
      <c r="F56" s="4" t="s">
        <v>29</v>
      </c>
      <c r="G56" s="4" t="s">
        <v>30</v>
      </c>
      <c r="H56" s="5" t="n">
        <f>20452.0</f>
        <v>20452.0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25</v>
      </c>
      <c r="F57" s="4" t="s">
        <v>26</v>
      </c>
      <c r="G57" s="4" t="s">
        <v>27</v>
      </c>
      <c r="H57" s="5" t="n">
        <f>12051.0</f>
        <v>12051.0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34</v>
      </c>
      <c r="F58" s="4" t="s">
        <v>35</v>
      </c>
      <c r="G58" s="4" t="s">
        <v>36</v>
      </c>
      <c r="H58" s="5" t="n">
        <f>10633.0</f>
        <v>10633.0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46</v>
      </c>
      <c r="F59" s="4" t="s">
        <v>47</v>
      </c>
      <c r="G59" s="4" t="s">
        <v>48</v>
      </c>
      <c r="H59" s="5" t="n">
        <f>6284.0</f>
        <v>6284.0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40</v>
      </c>
      <c r="F60" s="4" t="s">
        <v>41</v>
      </c>
      <c r="G60" s="4" t="s">
        <v>42</v>
      </c>
      <c r="H60" s="5" t="n">
        <f>6000.0</f>
        <v>6000.0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58</v>
      </c>
      <c r="F61" s="4" t="s">
        <v>59</v>
      </c>
      <c r="G61" s="4" t="s">
        <v>60</v>
      </c>
      <c r="H61" s="5" t="n">
        <f>5564.0</f>
        <v>5564.0</v>
      </c>
    </row>
    <row r="62">
      <c r="A62" s="3" t="s">
        <v>75</v>
      </c>
      <c r="B62" s="4" t="s">
        <v>84</v>
      </c>
      <c r="C62" s="4" t="s">
        <v>85</v>
      </c>
      <c r="D62" s="3" t="n">
        <v>11.0</v>
      </c>
      <c r="E62" s="4" t="s">
        <v>64</v>
      </c>
      <c r="F62" s="4" t="s">
        <v>65</v>
      </c>
      <c r="G62" s="4" t="s">
        <v>66</v>
      </c>
      <c r="H62" s="5" t="n">
        <f>3823.0</f>
        <v>3823.0</v>
      </c>
    </row>
    <row r="63">
      <c r="A63" s="3" t="s">
        <v>75</v>
      </c>
      <c r="B63" s="4" t="s">
        <v>84</v>
      </c>
      <c r="C63" s="4" t="s">
        <v>85</v>
      </c>
      <c r="D63" s="3" t="n">
        <v>12.0</v>
      </c>
      <c r="E63" s="4" t="s">
        <v>19</v>
      </c>
      <c r="F63" s="4" t="s">
        <v>20</v>
      </c>
      <c r="G63" s="4" t="s">
        <v>21</v>
      </c>
      <c r="H63" s="5" t="n">
        <f>3061.0</f>
        <v>3061.0</v>
      </c>
    </row>
    <row r="64">
      <c r="A64" s="3" t="s">
        <v>75</v>
      </c>
      <c r="B64" s="4" t="s">
        <v>84</v>
      </c>
      <c r="C64" s="4" t="s">
        <v>85</v>
      </c>
      <c r="D64" s="3" t="n">
        <v>13.0</v>
      </c>
      <c r="E64" s="4" t="s">
        <v>31</v>
      </c>
      <c r="F64" s="4" t="s">
        <v>32</v>
      </c>
      <c r="G64" s="4" t="s">
        <v>33</v>
      </c>
      <c r="H64" s="5" t="n">
        <f>2802.0</f>
        <v>2802.0</v>
      </c>
    </row>
    <row r="65">
      <c r="A65" s="3" t="s">
        <v>75</v>
      </c>
      <c r="B65" s="4" t="s">
        <v>84</v>
      </c>
      <c r="C65" s="4" t="s">
        <v>85</v>
      </c>
      <c r="D65" s="3" t="n">
        <v>14.0</v>
      </c>
      <c r="E65" s="4" t="s">
        <v>55</v>
      </c>
      <c r="F65" s="4" t="s">
        <v>56</v>
      </c>
      <c r="G65" s="4" t="s">
        <v>57</v>
      </c>
      <c r="H65" s="5" t="n">
        <f>2115.0</f>
        <v>2115.0</v>
      </c>
    </row>
    <row r="66">
      <c r="A66" s="3" t="s">
        <v>75</v>
      </c>
      <c r="B66" s="4" t="s">
        <v>84</v>
      </c>
      <c r="C66" s="4" t="s">
        <v>85</v>
      </c>
      <c r="D66" s="3" t="n">
        <v>15.0</v>
      </c>
      <c r="E66" s="4" t="s">
        <v>52</v>
      </c>
      <c r="F66" s="4" t="s">
        <v>53</v>
      </c>
      <c r="G66" s="4" t="s">
        <v>54</v>
      </c>
      <c r="H66" s="5" t="n">
        <f>1610.0</f>
        <v>1610.0</v>
      </c>
    </row>
    <row r="67">
      <c r="A67" s="3" t="s">
        <v>75</v>
      </c>
      <c r="B67" s="4" t="s">
        <v>84</v>
      </c>
      <c r="C67" s="4" t="s">
        <v>85</v>
      </c>
      <c r="D67" s="3" t="n">
        <v>16.0</v>
      </c>
      <c r="E67" s="4" t="s">
        <v>78</v>
      </c>
      <c r="F67" s="4" t="s">
        <v>79</v>
      </c>
      <c r="G67" s="4" t="s">
        <v>80</v>
      </c>
      <c r="H67" s="5" t="n">
        <f>1266.0</f>
        <v>1266.0</v>
      </c>
    </row>
    <row r="68">
      <c r="A68" s="3" t="s">
        <v>75</v>
      </c>
      <c r="B68" s="4" t="s">
        <v>84</v>
      </c>
      <c r="C68" s="4" t="s">
        <v>85</v>
      </c>
      <c r="D68" s="3" t="n">
        <v>17.0</v>
      </c>
      <c r="E68" s="4" t="s">
        <v>61</v>
      </c>
      <c r="F68" s="4" t="s">
        <v>62</v>
      </c>
      <c r="G68" s="4" t="s">
        <v>63</v>
      </c>
      <c r="H68" s="5" t="n">
        <f>1014.0</f>
        <v>1014.0</v>
      </c>
    </row>
    <row r="69">
      <c r="A69" s="3" t="s">
        <v>75</v>
      </c>
      <c r="B69" s="4" t="s">
        <v>84</v>
      </c>
      <c r="C69" s="4" t="s">
        <v>85</v>
      </c>
      <c r="D69" s="3" t="n">
        <v>18.0</v>
      </c>
      <c r="E69" s="4" t="s">
        <v>86</v>
      </c>
      <c r="F69" s="4" t="s">
        <v>87</v>
      </c>
      <c r="G69" s="4" t="s">
        <v>88</v>
      </c>
      <c r="H69" s="5" t="n">
        <f>915.0</f>
        <v>915.0</v>
      </c>
    </row>
    <row r="70">
      <c r="A70" s="3" t="s">
        <v>75</v>
      </c>
      <c r="B70" s="4" t="s">
        <v>84</v>
      </c>
      <c r="C70" s="4" t="s">
        <v>85</v>
      </c>
      <c r="D70" s="3" t="n">
        <v>19.0</v>
      </c>
      <c r="E70" s="4" t="s">
        <v>67</v>
      </c>
      <c r="F70" s="4" t="s">
        <v>68</v>
      </c>
      <c r="G70" s="4" t="s">
        <v>69</v>
      </c>
      <c r="H70" s="5" t="n">
        <f>603.0</f>
        <v>603.0</v>
      </c>
    </row>
    <row r="71">
      <c r="A71" s="3" t="s">
        <v>75</v>
      </c>
      <c r="B71" s="4" t="s">
        <v>84</v>
      </c>
      <c r="C71" s="4" t="s">
        <v>85</v>
      </c>
      <c r="D71" s="3" t="n">
        <v>20.0</v>
      </c>
      <c r="E71" s="4" t="s">
        <v>81</v>
      </c>
      <c r="F71" s="4" t="s">
        <v>82</v>
      </c>
      <c r="G71" s="4" t="s">
        <v>83</v>
      </c>
      <c r="H71" s="5" t="n">
        <f>322.0</f>
        <v>322.0</v>
      </c>
    </row>
    <row r="72">
      <c r="A72" s="3" t="s">
        <v>75</v>
      </c>
      <c r="B72" s="4" t="s">
        <v>89</v>
      </c>
      <c r="C72" s="4" t="s">
        <v>90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85.0</f>
        <v>85.0</v>
      </c>
    </row>
    <row r="73">
      <c r="A73" s="3" t="s">
        <v>75</v>
      </c>
      <c r="B73" s="4" t="s">
        <v>89</v>
      </c>
      <c r="C73" s="4" t="s">
        <v>90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58.0</f>
        <v>58.0</v>
      </c>
    </row>
    <row r="74">
      <c r="A74" s="3" t="s">
        <v>75</v>
      </c>
      <c r="B74" s="4" t="s">
        <v>89</v>
      </c>
      <c r="C74" s="4" t="s">
        <v>90</v>
      </c>
      <c r="D74" s="3" t="n">
        <v>3.0</v>
      </c>
      <c r="E74" s="4" t="s">
        <v>55</v>
      </c>
      <c r="F74" s="4" t="s">
        <v>56</v>
      </c>
      <c r="G74" s="4" t="s">
        <v>57</v>
      </c>
      <c r="H74" s="5" t="n">
        <f>49.0</f>
        <v>49.0</v>
      </c>
    </row>
    <row r="75">
      <c r="A75" s="3" t="s">
        <v>75</v>
      </c>
      <c r="B75" s="4" t="s">
        <v>89</v>
      </c>
      <c r="C75" s="4" t="s">
        <v>90</v>
      </c>
      <c r="D75" s="3" t="n">
        <v>4.0</v>
      </c>
      <c r="E75" s="4" t="s">
        <v>22</v>
      </c>
      <c r="F75" s="4" t="s">
        <v>23</v>
      </c>
      <c r="G75" s="4" t="s">
        <v>24</v>
      </c>
      <c r="H75" s="5" t="n">
        <f>27.0</f>
        <v>27.0</v>
      </c>
    </row>
    <row r="76">
      <c r="A76" s="3" t="s">
        <v>75</v>
      </c>
      <c r="B76" s="4" t="s">
        <v>89</v>
      </c>
      <c r="C76" s="4" t="s">
        <v>90</v>
      </c>
      <c r="D76" s="3" t="n">
        <v>5.0</v>
      </c>
      <c r="E76" s="4" t="s">
        <v>28</v>
      </c>
      <c r="F76" s="4" t="s">
        <v>29</v>
      </c>
      <c r="G76" s="4" t="s">
        <v>30</v>
      </c>
      <c r="H76" s="5" t="n">
        <f>18.0</f>
        <v>18.0</v>
      </c>
    </row>
    <row r="77">
      <c r="A77" s="3" t="s">
        <v>75</v>
      </c>
      <c r="B77" s="4" t="s">
        <v>89</v>
      </c>
      <c r="C77" s="4" t="s">
        <v>90</v>
      </c>
      <c r="D77" s="3" t="n">
        <v>6.0</v>
      </c>
      <c r="E77" s="4" t="s">
        <v>40</v>
      </c>
      <c r="F77" s="4" t="s">
        <v>41</v>
      </c>
      <c r="G77" s="4" t="s">
        <v>42</v>
      </c>
      <c r="H77" s="5" t="n">
        <f>7.0</f>
        <v>7.0</v>
      </c>
    </row>
    <row r="78">
      <c r="A78" s="3" t="s">
        <v>75</v>
      </c>
      <c r="B78" s="4" t="s">
        <v>89</v>
      </c>
      <c r="C78" s="4" t="s">
        <v>90</v>
      </c>
      <c r="D78" s="3" t="n">
        <v>7.0</v>
      </c>
      <c r="E78" s="4" t="s">
        <v>64</v>
      </c>
      <c r="F78" s="4" t="s">
        <v>65</v>
      </c>
      <c r="G78" s="4" t="s">
        <v>66</v>
      </c>
      <c r="H78" s="5" t="n">
        <f>5.0</f>
        <v>5.0</v>
      </c>
    </row>
    <row r="79">
      <c r="A79" s="3" t="s">
        <v>75</v>
      </c>
      <c r="B79" s="4" t="s">
        <v>89</v>
      </c>
      <c r="C79" s="4" t="s">
        <v>90</v>
      </c>
      <c r="D79" s="3" t="n">
        <v>8.0</v>
      </c>
      <c r="E79" s="4" t="s">
        <v>46</v>
      </c>
      <c r="F79" s="4" t="s">
        <v>47</v>
      </c>
      <c r="G79" s="4" t="s">
        <v>48</v>
      </c>
      <c r="H79" s="5" t="n">
        <f>1.0</f>
        <v>1.0</v>
      </c>
    </row>
    <row r="80">
      <c r="A80" s="3" t="s">
        <v>91</v>
      </c>
      <c r="B80" s="4" t="s">
        <v>92</v>
      </c>
      <c r="C80" s="4" t="s">
        <v>93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7960.0</f>
        <v>7960.0</v>
      </c>
    </row>
    <row r="81">
      <c r="A81" s="3" t="s">
        <v>91</v>
      </c>
      <c r="B81" s="4" t="s">
        <v>92</v>
      </c>
      <c r="C81" s="4" t="s">
        <v>93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3818.0</f>
        <v>3818.0</v>
      </c>
    </row>
    <row r="82">
      <c r="A82" s="3" t="s">
        <v>91</v>
      </c>
      <c r="B82" s="4" t="s">
        <v>92</v>
      </c>
      <c r="C82" s="4" t="s">
        <v>93</v>
      </c>
      <c r="D82" s="3" t="n">
        <v>3.0</v>
      </c>
      <c r="E82" s="4" t="s">
        <v>25</v>
      </c>
      <c r="F82" s="4" t="s">
        <v>26</v>
      </c>
      <c r="G82" s="4" t="s">
        <v>27</v>
      </c>
      <c r="H82" s="5" t="n">
        <f>1618.0</f>
        <v>1618.0</v>
      </c>
    </row>
    <row r="83">
      <c r="A83" s="3" t="s">
        <v>91</v>
      </c>
      <c r="B83" s="4" t="s">
        <v>92</v>
      </c>
      <c r="C83" s="4" t="s">
        <v>93</v>
      </c>
      <c r="D83" s="3" t="n">
        <v>4.0</v>
      </c>
      <c r="E83" s="4" t="s">
        <v>19</v>
      </c>
      <c r="F83" s="4" t="s">
        <v>20</v>
      </c>
      <c r="G83" s="4" t="s">
        <v>21</v>
      </c>
      <c r="H83" s="5" t="n">
        <f>1473.0</f>
        <v>1473.0</v>
      </c>
    </row>
    <row r="84">
      <c r="A84" s="3" t="s">
        <v>91</v>
      </c>
      <c r="B84" s="4" t="s">
        <v>92</v>
      </c>
      <c r="C84" s="4" t="s">
        <v>93</v>
      </c>
      <c r="D84" s="3" t="n">
        <v>5.0</v>
      </c>
      <c r="E84" s="4" t="s">
        <v>58</v>
      </c>
      <c r="F84" s="4" t="s">
        <v>59</v>
      </c>
      <c r="G84" s="4" t="s">
        <v>60</v>
      </c>
      <c r="H84" s="5" t="n">
        <f>1444.0</f>
        <v>1444.0</v>
      </c>
    </row>
    <row r="85">
      <c r="A85" s="3" t="s">
        <v>91</v>
      </c>
      <c r="B85" s="4" t="s">
        <v>92</v>
      </c>
      <c r="C85" s="4" t="s">
        <v>93</v>
      </c>
      <c r="D85" s="3" t="n">
        <v>6.0</v>
      </c>
      <c r="E85" s="4" t="s">
        <v>34</v>
      </c>
      <c r="F85" s="4" t="s">
        <v>35</v>
      </c>
      <c r="G85" s="4" t="s">
        <v>36</v>
      </c>
      <c r="H85" s="5" t="n">
        <f>834.0</f>
        <v>834.0</v>
      </c>
    </row>
    <row r="86">
      <c r="A86" s="3" t="s">
        <v>91</v>
      </c>
      <c r="B86" s="4" t="s">
        <v>92</v>
      </c>
      <c r="C86" s="4" t="s">
        <v>93</v>
      </c>
      <c r="D86" s="3" t="n">
        <v>7.0</v>
      </c>
      <c r="E86" s="4" t="s">
        <v>94</v>
      </c>
      <c r="F86" s="4" t="s">
        <v>95</v>
      </c>
      <c r="G86" s="4" t="s">
        <v>96</v>
      </c>
      <c r="H86" s="5" t="n">
        <f>655.0</f>
        <v>655.0</v>
      </c>
    </row>
    <row r="87">
      <c r="A87" s="3" t="s">
        <v>91</v>
      </c>
      <c r="B87" s="4" t="s">
        <v>92</v>
      </c>
      <c r="C87" s="4" t="s">
        <v>93</v>
      </c>
      <c r="D87" s="3" t="n">
        <v>8.0</v>
      </c>
      <c r="E87" s="4" t="s">
        <v>31</v>
      </c>
      <c r="F87" s="4" t="s">
        <v>32</v>
      </c>
      <c r="G87" s="4" t="s">
        <v>33</v>
      </c>
      <c r="H87" s="5" t="n">
        <f>568.0</f>
        <v>568.0</v>
      </c>
    </row>
    <row r="88">
      <c r="A88" s="3" t="s">
        <v>91</v>
      </c>
      <c r="B88" s="4" t="s">
        <v>92</v>
      </c>
      <c r="C88" s="4" t="s">
        <v>93</v>
      </c>
      <c r="D88" s="3" t="n">
        <v>9.0</v>
      </c>
      <c r="E88" s="4" t="s">
        <v>43</v>
      </c>
      <c r="F88" s="4" t="s">
        <v>44</v>
      </c>
      <c r="G88" s="4" t="s">
        <v>45</v>
      </c>
      <c r="H88" s="5" t="n">
        <f>466.0</f>
        <v>466.0</v>
      </c>
    </row>
    <row r="89">
      <c r="A89" s="3" t="s">
        <v>91</v>
      </c>
      <c r="B89" s="4" t="s">
        <v>92</v>
      </c>
      <c r="C89" s="4" t="s">
        <v>93</v>
      </c>
      <c r="D89" s="3" t="n">
        <v>10.0</v>
      </c>
      <c r="E89" s="4" t="s">
        <v>52</v>
      </c>
      <c r="F89" s="4" t="s">
        <v>53</v>
      </c>
      <c r="G89" s="4" t="s">
        <v>54</v>
      </c>
      <c r="H89" s="5" t="n">
        <f>444.0</f>
        <v>444.0</v>
      </c>
    </row>
    <row r="90">
      <c r="A90" s="3" t="s">
        <v>91</v>
      </c>
      <c r="B90" s="4" t="s">
        <v>92</v>
      </c>
      <c r="C90" s="4" t="s">
        <v>93</v>
      </c>
      <c r="D90" s="3" t="n">
        <v>11.0</v>
      </c>
      <c r="E90" s="4" t="s">
        <v>70</v>
      </c>
      <c r="F90" s="4" t="s">
        <v>71</v>
      </c>
      <c r="G90" s="4" t="s">
        <v>72</v>
      </c>
      <c r="H90" s="5" t="n">
        <f>260.0</f>
        <v>260.0</v>
      </c>
    </row>
    <row r="91">
      <c r="A91" s="3" t="s">
        <v>91</v>
      </c>
      <c r="B91" s="4" t="s">
        <v>92</v>
      </c>
      <c r="C91" s="4" t="s">
        <v>93</v>
      </c>
      <c r="D91" s="3" t="n">
        <v>12.0</v>
      </c>
      <c r="E91" s="4" t="s">
        <v>49</v>
      </c>
      <c r="F91" s="4" t="s">
        <v>50</v>
      </c>
      <c r="G91" s="4" t="s">
        <v>51</v>
      </c>
      <c r="H91" s="5" t="n">
        <f>151.0</f>
        <v>151.0</v>
      </c>
    </row>
    <row r="92">
      <c r="A92" s="3" t="s">
        <v>91</v>
      </c>
      <c r="B92" s="4" t="s">
        <v>92</v>
      </c>
      <c r="C92" s="4" t="s">
        <v>93</v>
      </c>
      <c r="D92" s="3" t="n">
        <v>13.0</v>
      </c>
      <c r="E92" s="4" t="s">
        <v>22</v>
      </c>
      <c r="F92" s="4" t="s">
        <v>23</v>
      </c>
      <c r="G92" s="4" t="s">
        <v>24</v>
      </c>
      <c r="H92" s="5" t="n">
        <f>122.0</f>
        <v>122.0</v>
      </c>
    </row>
    <row r="93">
      <c r="A93" s="3" t="s">
        <v>91</v>
      </c>
      <c r="B93" s="4" t="s">
        <v>92</v>
      </c>
      <c r="C93" s="4" t="s">
        <v>93</v>
      </c>
      <c r="D93" s="3" t="n">
        <v>14.0</v>
      </c>
      <c r="E93" s="4" t="s">
        <v>67</v>
      </c>
      <c r="F93" s="4" t="s">
        <v>68</v>
      </c>
      <c r="G93" s="4" t="s">
        <v>69</v>
      </c>
      <c r="H93" s="5" t="n">
        <f>112.0</f>
        <v>112.0</v>
      </c>
    </row>
    <row r="94">
      <c r="A94" s="3" t="s">
        <v>91</v>
      </c>
      <c r="B94" s="4" t="s">
        <v>92</v>
      </c>
      <c r="C94" s="4" t="s">
        <v>93</v>
      </c>
      <c r="D94" s="3" t="n">
        <v>15.0</v>
      </c>
      <c r="E94" s="4" t="s">
        <v>97</v>
      </c>
      <c r="F94" s="4" t="s">
        <v>98</v>
      </c>
      <c r="G94" s="4" t="s">
        <v>99</v>
      </c>
      <c r="H94" s="5" t="n">
        <f>53.0</f>
        <v>53.0</v>
      </c>
    </row>
    <row r="95">
      <c r="A95" s="3" t="s">
        <v>91</v>
      </c>
      <c r="B95" s="4" t="s">
        <v>92</v>
      </c>
      <c r="C95" s="4" t="s">
        <v>93</v>
      </c>
      <c r="D95" s="3" t="n">
        <v>16.0</v>
      </c>
      <c r="E95" s="4" t="s">
        <v>46</v>
      </c>
      <c r="F95" s="4" t="s">
        <v>47</v>
      </c>
      <c r="G95" s="4" t="s">
        <v>48</v>
      </c>
      <c r="H95" s="5" t="n">
        <f>45.0</f>
        <v>45.0</v>
      </c>
    </row>
    <row r="96">
      <c r="A96" s="3" t="s">
        <v>91</v>
      </c>
      <c r="B96" s="4" t="s">
        <v>92</v>
      </c>
      <c r="C96" s="4" t="s">
        <v>93</v>
      </c>
      <c r="D96" s="3" t="n">
        <v>16.0</v>
      </c>
      <c r="E96" s="4" t="s">
        <v>37</v>
      </c>
      <c r="F96" s="4" t="s">
        <v>38</v>
      </c>
      <c r="G96" s="4" t="s">
        <v>39</v>
      </c>
      <c r="H96" s="5" t="n">
        <f>45.0</f>
        <v>45.0</v>
      </c>
    </row>
    <row r="97">
      <c r="A97" s="3" t="s">
        <v>91</v>
      </c>
      <c r="B97" s="4" t="s">
        <v>92</v>
      </c>
      <c r="C97" s="4" t="s">
        <v>93</v>
      </c>
      <c r="D97" s="3" t="n">
        <v>18.0</v>
      </c>
      <c r="E97" s="4" t="s">
        <v>61</v>
      </c>
      <c r="F97" s="4" t="s">
        <v>62</v>
      </c>
      <c r="G97" s="4" t="s">
        <v>63</v>
      </c>
      <c r="H97" s="5" t="n">
        <f>40.0</f>
        <v>40.0</v>
      </c>
    </row>
    <row r="98">
      <c r="A98" s="3" t="s">
        <v>91</v>
      </c>
      <c r="B98" s="4" t="s">
        <v>92</v>
      </c>
      <c r="C98" s="4" t="s">
        <v>93</v>
      </c>
      <c r="D98" s="3" t="n">
        <v>19.0</v>
      </c>
      <c r="E98" s="4" t="s">
        <v>78</v>
      </c>
      <c r="F98" s="4" t="s">
        <v>79</v>
      </c>
      <c r="G98" s="4" t="s">
        <v>80</v>
      </c>
      <c r="H98" s="5" t="n">
        <f>35.0</f>
        <v>35.0</v>
      </c>
    </row>
    <row r="99">
      <c r="A99" s="3" t="s">
        <v>91</v>
      </c>
      <c r="B99" s="4" t="s">
        <v>92</v>
      </c>
      <c r="C99" s="4" t="s">
        <v>93</v>
      </c>
      <c r="D99" s="3" t="n">
        <v>20.0</v>
      </c>
      <c r="E99" s="4" t="s">
        <v>40</v>
      </c>
      <c r="F99" s="4" t="s">
        <v>41</v>
      </c>
      <c r="G99" s="4" t="s">
        <v>42</v>
      </c>
      <c r="H99" s="5" t="n">
        <f>21.0</f>
        <v>21.0</v>
      </c>
    </row>
    <row r="100">
      <c r="A100" s="3" t="s">
        <v>100</v>
      </c>
      <c r="B100" s="4" t="s">
        <v>101</v>
      </c>
      <c r="C100" s="4" t="s">
        <v>102</v>
      </c>
      <c r="D100" s="3" t="n">
        <v>1.0</v>
      </c>
      <c r="E100" s="4" t="s">
        <v>25</v>
      </c>
      <c r="F100" s="4" t="s">
        <v>26</v>
      </c>
      <c r="G100" s="4" t="s">
        <v>27</v>
      </c>
      <c r="H100" s="5" t="n">
        <f>15.0</f>
        <v>15.0</v>
      </c>
    </row>
    <row r="101">
      <c r="A101" s="3" t="s">
        <v>100</v>
      </c>
      <c r="B101" s="4" t="s">
        <v>101</v>
      </c>
      <c r="C101" s="4" t="s">
        <v>102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15.0</f>
        <v>15.0</v>
      </c>
    </row>
    <row r="102">
      <c r="A102" s="3" t="s">
        <v>100</v>
      </c>
      <c r="B102" s="4" t="s">
        <v>103</v>
      </c>
      <c r="C102" s="4" t="s">
        <v>104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107.0</f>
        <v>107.0</v>
      </c>
    </row>
    <row r="103">
      <c r="A103" s="3" t="s">
        <v>100</v>
      </c>
      <c r="B103" s="4" t="s">
        <v>103</v>
      </c>
      <c r="C103" s="4" t="s">
        <v>104</v>
      </c>
      <c r="D103" s="3" t="n">
        <v>2.0</v>
      </c>
      <c r="E103" s="4" t="s">
        <v>40</v>
      </c>
      <c r="F103" s="4" t="s">
        <v>41</v>
      </c>
      <c r="G103" s="4" t="s">
        <v>42</v>
      </c>
      <c r="H103" s="5" t="n">
        <f>52.0</f>
        <v>52.0</v>
      </c>
    </row>
    <row r="104">
      <c r="A104" s="3" t="s">
        <v>100</v>
      </c>
      <c r="B104" s="4" t="s">
        <v>103</v>
      </c>
      <c r="C104" s="4" t="s">
        <v>104</v>
      </c>
      <c r="D104" s="3" t="n">
        <v>3.0</v>
      </c>
      <c r="E104" s="4" t="s">
        <v>67</v>
      </c>
      <c r="F104" s="4" t="s">
        <v>68</v>
      </c>
      <c r="G104" s="4" t="s">
        <v>69</v>
      </c>
      <c r="H104" s="5" t="n">
        <f>30.0</f>
        <v>30.0</v>
      </c>
    </row>
    <row r="105">
      <c r="A105" s="3" t="s">
        <v>100</v>
      </c>
      <c r="B105" s="4" t="s">
        <v>103</v>
      </c>
      <c r="C105" s="4" t="s">
        <v>104</v>
      </c>
      <c r="D105" s="3" t="n">
        <v>4.0</v>
      </c>
      <c r="E105" s="4" t="s">
        <v>22</v>
      </c>
      <c r="F105" s="4" t="s">
        <v>23</v>
      </c>
      <c r="G105" s="4" t="s">
        <v>24</v>
      </c>
      <c r="H105" s="5" t="n">
        <f>14.0</f>
        <v>14.0</v>
      </c>
    </row>
    <row r="106">
      <c r="A106" s="3" t="s">
        <v>100</v>
      </c>
      <c r="B106" s="4" t="s">
        <v>103</v>
      </c>
      <c r="C106" s="4" t="s">
        <v>104</v>
      </c>
      <c r="D106" s="3" t="n">
        <v>5.0</v>
      </c>
      <c r="E106" s="4" t="s">
        <v>16</v>
      </c>
      <c r="F106" s="4" t="s">
        <v>17</v>
      </c>
      <c r="G106" s="4" t="s">
        <v>18</v>
      </c>
      <c r="H106" s="5" t="n">
        <f>10.0</f>
        <v>10.0</v>
      </c>
    </row>
    <row r="107">
      <c r="A107" s="3" t="s">
        <v>100</v>
      </c>
      <c r="B107" s="4" t="s">
        <v>103</v>
      </c>
      <c r="C107" s="4" t="s">
        <v>104</v>
      </c>
      <c r="D107" s="3" t="n">
        <v>6.0</v>
      </c>
      <c r="E107" s="4" t="s">
        <v>28</v>
      </c>
      <c r="F107" s="4" t="s">
        <v>29</v>
      </c>
      <c r="G107" s="4" t="s">
        <v>30</v>
      </c>
      <c r="H107" s="5" t="n">
        <f>8.0</f>
        <v>8.0</v>
      </c>
    </row>
    <row r="108">
      <c r="A108" s="3" t="s">
        <v>100</v>
      </c>
      <c r="B108" s="4" t="s">
        <v>103</v>
      </c>
      <c r="C108" s="4" t="s">
        <v>104</v>
      </c>
      <c r="D108" s="3" t="n">
        <v>7.0</v>
      </c>
      <c r="E108" s="4" t="s">
        <v>37</v>
      </c>
      <c r="F108" s="4" t="s">
        <v>38</v>
      </c>
      <c r="G108" s="4" t="s">
        <v>39</v>
      </c>
      <c r="H108" s="5" t="n">
        <f>4.0</f>
        <v>4.0</v>
      </c>
    </row>
    <row r="109">
      <c r="A109" s="3" t="s">
        <v>100</v>
      </c>
      <c r="B109" s="4" t="s">
        <v>103</v>
      </c>
      <c r="C109" s="4" t="s">
        <v>104</v>
      </c>
      <c r="D109" s="3" t="n">
        <v>8.0</v>
      </c>
      <c r="E109" s="4" t="s">
        <v>55</v>
      </c>
      <c r="F109" s="4" t="s">
        <v>56</v>
      </c>
      <c r="G109" s="4" t="s">
        <v>57</v>
      </c>
      <c r="H109" s="5" t="n">
        <f>3.0</f>
        <v>3.0</v>
      </c>
    </row>
    <row r="110">
      <c r="A110" s="3" t="s">
        <v>100</v>
      </c>
      <c r="B110" s="4" t="s">
        <v>103</v>
      </c>
      <c r="C110" s="4" t="s">
        <v>104</v>
      </c>
      <c r="D110" s="3" t="n">
        <v>9.0</v>
      </c>
      <c r="E110" s="4" t="s">
        <v>105</v>
      </c>
      <c r="F110" s="4" t="s">
        <v>106</v>
      </c>
      <c r="G110" s="4" t="s">
        <v>107</v>
      </c>
      <c r="H110" s="5" t="n">
        <f>1.0</f>
        <v>1.0</v>
      </c>
    </row>
    <row r="111">
      <c r="A111" s="3" t="s">
        <v>100</v>
      </c>
      <c r="B111" s="4" t="s">
        <v>103</v>
      </c>
      <c r="C111" s="4" t="s">
        <v>104</v>
      </c>
      <c r="D111" s="3" t="n">
        <v>9.0</v>
      </c>
      <c r="E111" s="4" t="s">
        <v>94</v>
      </c>
      <c r="F111" s="4" t="s">
        <v>95</v>
      </c>
      <c r="G111" s="4" t="s">
        <v>96</v>
      </c>
      <c r="H111" s="5" t="n">
        <f>1.0</f>
        <v>1.0</v>
      </c>
    </row>
    <row r="112">
      <c r="A112" s="3" t="s">
        <v>100</v>
      </c>
      <c r="B112" s="4" t="s">
        <v>108</v>
      </c>
      <c r="C112" s="4" t="s">
        <v>109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3.0</f>
        <v>3.0</v>
      </c>
    </row>
    <row r="113">
      <c r="A113" s="3" t="s">
        <v>100</v>
      </c>
      <c r="B113" s="4" t="s">
        <v>108</v>
      </c>
      <c r="C113" s="4" t="s">
        <v>109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100</v>
      </c>
      <c r="B114" s="4" t="s">
        <v>110</v>
      </c>
      <c r="C114" s="4" t="s">
        <v>111</v>
      </c>
      <c r="D114" s="3" t="n">
        <v>1.0</v>
      </c>
      <c r="E114" s="4" t="s">
        <v>40</v>
      </c>
      <c r="F114" s="4" t="s">
        <v>41</v>
      </c>
      <c r="G114" s="4" t="s">
        <v>42</v>
      </c>
      <c r="H114" s="5" t="n">
        <f>1.0</f>
        <v>1.0</v>
      </c>
    </row>
    <row r="115">
      <c r="A115" s="3" t="s">
        <v>100</v>
      </c>
      <c r="B115" s="4" t="s">
        <v>110</v>
      </c>
      <c r="C115" s="4" t="s">
        <v>111</v>
      </c>
      <c r="D115" s="3" t="n">
        <v>1.0</v>
      </c>
      <c r="E115" s="4" t="s">
        <v>28</v>
      </c>
      <c r="F115" s="4" t="s">
        <v>29</v>
      </c>
      <c r="G115" s="4" t="s">
        <v>30</v>
      </c>
      <c r="H115" s="5" t="n">
        <f>1.0</f>
        <v>1.0</v>
      </c>
    </row>
    <row r="116">
      <c r="A116" s="3" t="s">
        <v>100</v>
      </c>
      <c r="B116" s="4" t="s">
        <v>110</v>
      </c>
      <c r="C116" s="4" t="s">
        <v>111</v>
      </c>
      <c r="D116" s="3" t="n">
        <v>1.0</v>
      </c>
      <c r="E116" s="4" t="s">
        <v>94</v>
      </c>
      <c r="F116" s="4" t="s">
        <v>95</v>
      </c>
      <c r="G116" s="4" t="s">
        <v>96</v>
      </c>
      <c r="H116" s="5" t="n">
        <f>1.0</f>
        <v>1.0</v>
      </c>
    </row>
    <row r="117">
      <c r="A117" s="3" t="s">
        <v>100</v>
      </c>
      <c r="B117" s="4" t="s">
        <v>110</v>
      </c>
      <c r="C117" s="4" t="s">
        <v>111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1.0</f>
        <v>1.0</v>
      </c>
    </row>
    <row r="118">
      <c r="A118" s="3" t="s">
        <v>100</v>
      </c>
      <c r="B118" s="4" t="s">
        <v>112</v>
      </c>
      <c r="C118" s="4" t="s">
        <v>113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6.0</f>
        <v>6.0</v>
      </c>
    </row>
    <row r="119">
      <c r="A119" s="3" t="s">
        <v>100</v>
      </c>
      <c r="B119" s="4" t="s">
        <v>112</v>
      </c>
      <c r="C119" s="4" t="s">
        <v>113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3.0</f>
        <v>3.0</v>
      </c>
    </row>
    <row r="120">
      <c r="A120" s="3" t="s">
        <v>100</v>
      </c>
      <c r="B120" s="4" t="s">
        <v>112</v>
      </c>
      <c r="C120" s="4" t="s">
        <v>113</v>
      </c>
      <c r="D120" s="3" t="n">
        <v>3.0</v>
      </c>
      <c r="E120" s="4" t="s">
        <v>94</v>
      </c>
      <c r="F120" s="4" t="s">
        <v>95</v>
      </c>
      <c r="G120" s="4" t="s">
        <v>96</v>
      </c>
      <c r="H120" s="5" t="n">
        <f>1.0</f>
        <v>1.0</v>
      </c>
    </row>
    <row r="121">
      <c r="A121" s="3" t="s">
        <v>100</v>
      </c>
      <c r="B121" s="4" t="s">
        <v>114</v>
      </c>
      <c r="C121" s="4" t="s">
        <v>115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11.0</f>
        <v>11.0</v>
      </c>
    </row>
    <row r="122">
      <c r="A122" s="3" t="s">
        <v>100</v>
      </c>
      <c r="B122" s="4" t="s">
        <v>114</v>
      </c>
      <c r="C122" s="4" t="s">
        <v>115</v>
      </c>
      <c r="D122" s="3" t="n">
        <v>2.0</v>
      </c>
      <c r="E122" s="4" t="s">
        <v>22</v>
      </c>
      <c r="F122" s="4" t="s">
        <v>23</v>
      </c>
      <c r="G122" s="4" t="s">
        <v>24</v>
      </c>
      <c r="H122" s="5" t="n">
        <f>5.0</f>
        <v>5.0</v>
      </c>
    </row>
    <row r="123">
      <c r="A123" s="3" t="s">
        <v>100</v>
      </c>
      <c r="B123" s="4" t="s">
        <v>114</v>
      </c>
      <c r="C123" s="4" t="s">
        <v>115</v>
      </c>
      <c r="D123" s="3" t="n">
        <v>3.0</v>
      </c>
      <c r="E123" s="4" t="s">
        <v>37</v>
      </c>
      <c r="F123" s="4" t="s">
        <v>38</v>
      </c>
      <c r="G123" s="4" t="s">
        <v>39</v>
      </c>
      <c r="H123" s="5" t="n">
        <f>3.0</f>
        <v>3.0</v>
      </c>
    </row>
    <row r="124">
      <c r="A124" s="3" t="s">
        <v>100</v>
      </c>
      <c r="B124" s="4" t="s">
        <v>114</v>
      </c>
      <c r="C124" s="4" t="s">
        <v>115</v>
      </c>
      <c r="D124" s="3" t="n">
        <v>4.0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100</v>
      </c>
      <c r="B125" s="4" t="s">
        <v>116</v>
      </c>
      <c r="C125" s="4" t="s">
        <v>117</v>
      </c>
      <c r="D125" s="3" t="n">
        <v>1.0</v>
      </c>
      <c r="E125" s="4" t="s">
        <v>22</v>
      </c>
      <c r="F125" s="4" t="s">
        <v>23</v>
      </c>
      <c r="G125" s="4" t="s">
        <v>24</v>
      </c>
      <c r="H125" s="5" t="n">
        <f>1.0</f>
        <v>1.0</v>
      </c>
    </row>
    <row r="126">
      <c r="A126" s="3" t="s">
        <v>100</v>
      </c>
      <c r="B126" s="4" t="s">
        <v>116</v>
      </c>
      <c r="C126" s="4" t="s">
        <v>117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1.0</f>
        <v>1.0</v>
      </c>
    </row>
    <row r="127">
      <c r="A127" s="3" t="s">
        <v>100</v>
      </c>
      <c r="B127" s="4" t="s">
        <v>118</v>
      </c>
      <c r="C127" s="4" t="s">
        <v>119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10.0</f>
        <v>10.0</v>
      </c>
    </row>
    <row r="128">
      <c r="A128" s="3" t="s">
        <v>100</v>
      </c>
      <c r="B128" s="4" t="s">
        <v>118</v>
      </c>
      <c r="C128" s="4" t="s">
        <v>119</v>
      </c>
      <c r="D128" s="3" t="n">
        <v>2.0</v>
      </c>
      <c r="E128" s="4" t="s">
        <v>22</v>
      </c>
      <c r="F128" s="4" t="s">
        <v>23</v>
      </c>
      <c r="G128" s="4" t="s">
        <v>24</v>
      </c>
      <c r="H128" s="5" t="n">
        <f>5.0</f>
        <v>5.0</v>
      </c>
    </row>
    <row r="129">
      <c r="A129" s="3" t="s">
        <v>100</v>
      </c>
      <c r="B129" s="4" t="s">
        <v>118</v>
      </c>
      <c r="C129" s="4" t="s">
        <v>119</v>
      </c>
      <c r="D129" s="3" t="n">
        <v>3.0</v>
      </c>
      <c r="E129" s="4" t="s">
        <v>37</v>
      </c>
      <c r="F129" s="4" t="s">
        <v>38</v>
      </c>
      <c r="G129" s="4" t="s">
        <v>39</v>
      </c>
      <c r="H129" s="5" t="n">
        <f>4.0</f>
        <v>4.0</v>
      </c>
    </row>
    <row r="130">
      <c r="A130" s="3" t="s">
        <v>100</v>
      </c>
      <c r="B130" s="4" t="s">
        <v>118</v>
      </c>
      <c r="C130" s="4" t="s">
        <v>119</v>
      </c>
      <c r="D130" s="3" t="n">
        <v>4.0</v>
      </c>
      <c r="E130" s="4" t="s">
        <v>28</v>
      </c>
      <c r="F130" s="4" t="s">
        <v>29</v>
      </c>
      <c r="G130" s="4" t="s">
        <v>30</v>
      </c>
      <c r="H130" s="5" t="n">
        <f>1.0</f>
        <v>1.0</v>
      </c>
    </row>
    <row r="131">
      <c r="A131" s="3" t="s">
        <v>100</v>
      </c>
      <c r="B131" s="4" t="s">
        <v>120</v>
      </c>
      <c r="C131" s="4" t="s">
        <v>121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17.0</f>
        <v>17.0</v>
      </c>
    </row>
    <row r="132">
      <c r="A132" s="3" t="s">
        <v>100</v>
      </c>
      <c r="B132" s="4" t="s">
        <v>120</v>
      </c>
      <c r="C132" s="4" t="s">
        <v>121</v>
      </c>
      <c r="D132" s="3" t="n">
        <v>2.0</v>
      </c>
      <c r="E132" s="4" t="s">
        <v>94</v>
      </c>
      <c r="F132" s="4" t="s">
        <v>95</v>
      </c>
      <c r="G132" s="4" t="s">
        <v>96</v>
      </c>
      <c r="H132" s="5" t="n">
        <f>5.0</f>
        <v>5.0</v>
      </c>
    </row>
    <row r="133">
      <c r="A133" s="3" t="s">
        <v>100</v>
      </c>
      <c r="B133" s="4" t="s">
        <v>120</v>
      </c>
      <c r="C133" s="4" t="s">
        <v>121</v>
      </c>
      <c r="D133" s="3" t="n">
        <v>3.0</v>
      </c>
      <c r="E133" s="4" t="s">
        <v>28</v>
      </c>
      <c r="F133" s="4" t="s">
        <v>29</v>
      </c>
      <c r="G133" s="4" t="s">
        <v>30</v>
      </c>
      <c r="H133" s="5" t="n">
        <f>4.0</f>
        <v>4.0</v>
      </c>
    </row>
    <row r="134">
      <c r="A134" s="3" t="s">
        <v>100</v>
      </c>
      <c r="B134" s="4" t="s">
        <v>120</v>
      </c>
      <c r="C134" s="4" t="s">
        <v>121</v>
      </c>
      <c r="D134" s="3" t="n">
        <v>4.0</v>
      </c>
      <c r="E134" s="4" t="s">
        <v>40</v>
      </c>
      <c r="F134" s="4" t="s">
        <v>41</v>
      </c>
      <c r="G134" s="4" t="s">
        <v>42</v>
      </c>
      <c r="H134" s="5" t="n">
        <f>3.0</f>
        <v>3.0</v>
      </c>
    </row>
    <row r="135">
      <c r="A135" s="3" t="s">
        <v>100</v>
      </c>
      <c r="B135" s="4" t="s">
        <v>120</v>
      </c>
      <c r="C135" s="4" t="s">
        <v>121</v>
      </c>
      <c r="D135" s="3" t="n">
        <v>4.0</v>
      </c>
      <c r="E135" s="4" t="s">
        <v>22</v>
      </c>
      <c r="F135" s="4" t="s">
        <v>23</v>
      </c>
      <c r="G135" s="4" t="s">
        <v>24</v>
      </c>
      <c r="H135" s="5" t="n">
        <f>3.0</f>
        <v>3.0</v>
      </c>
    </row>
    <row r="136">
      <c r="A136" s="3" t="s">
        <v>100</v>
      </c>
      <c r="B136" s="4" t="s">
        <v>120</v>
      </c>
      <c r="C136" s="4" t="s">
        <v>121</v>
      </c>
      <c r="D136" s="3" t="n">
        <v>6.0</v>
      </c>
      <c r="E136" s="4" t="s">
        <v>64</v>
      </c>
      <c r="F136" s="4" t="s">
        <v>65</v>
      </c>
      <c r="G136" s="4" t="s">
        <v>66</v>
      </c>
      <c r="H136" s="5" t="n">
        <f>1.0</f>
        <v>1.0</v>
      </c>
    </row>
    <row r="137">
      <c r="A137" s="3" t="s">
        <v>100</v>
      </c>
      <c r="B137" s="4" t="s">
        <v>120</v>
      </c>
      <c r="C137" s="4" t="s">
        <v>121</v>
      </c>
      <c r="D137" s="3" t="n">
        <v>6.0</v>
      </c>
      <c r="E137" s="4" t="s">
        <v>37</v>
      </c>
      <c r="F137" s="4" t="s">
        <v>38</v>
      </c>
      <c r="G137" s="4" t="s">
        <v>39</v>
      </c>
      <c r="H137" s="5" t="n">
        <f>1.0</f>
        <v>1.0</v>
      </c>
    </row>
    <row r="138">
      <c r="A138" s="3" t="s">
        <v>100</v>
      </c>
      <c r="B138" s="4" t="s">
        <v>122</v>
      </c>
      <c r="C138" s="4" t="s">
        <v>123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4.0</f>
        <v>4.0</v>
      </c>
    </row>
    <row r="139">
      <c r="A139" s="3" t="s">
        <v>100</v>
      </c>
      <c r="B139" s="4" t="s">
        <v>124</v>
      </c>
      <c r="C139" s="4" t="s">
        <v>125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47.0</f>
        <v>47.0</v>
      </c>
    </row>
    <row r="140">
      <c r="A140" s="3" t="s">
        <v>100</v>
      </c>
      <c r="B140" s="4" t="s">
        <v>124</v>
      </c>
      <c r="C140" s="4" t="s">
        <v>125</v>
      </c>
      <c r="D140" s="3" t="n">
        <v>2.0</v>
      </c>
      <c r="E140" s="4" t="s">
        <v>22</v>
      </c>
      <c r="F140" s="4" t="s">
        <v>23</v>
      </c>
      <c r="G140" s="4" t="s">
        <v>24</v>
      </c>
      <c r="H140" s="5" t="n">
        <f>34.0</f>
        <v>34.0</v>
      </c>
    </row>
    <row r="141">
      <c r="A141" s="3" t="s">
        <v>100</v>
      </c>
      <c r="B141" s="4" t="s">
        <v>124</v>
      </c>
      <c r="C141" s="4" t="s">
        <v>125</v>
      </c>
      <c r="D141" s="3" t="n">
        <v>3.0</v>
      </c>
      <c r="E141" s="4" t="s">
        <v>28</v>
      </c>
      <c r="F141" s="4" t="s">
        <v>29</v>
      </c>
      <c r="G141" s="4" t="s">
        <v>30</v>
      </c>
      <c r="H141" s="5" t="n">
        <f>9.0</f>
        <v>9.0</v>
      </c>
    </row>
    <row r="142">
      <c r="A142" s="3" t="s">
        <v>100</v>
      </c>
      <c r="B142" s="4" t="s">
        <v>124</v>
      </c>
      <c r="C142" s="4" t="s">
        <v>125</v>
      </c>
      <c r="D142" s="3" t="n">
        <v>4.0</v>
      </c>
      <c r="E142" s="4" t="s">
        <v>37</v>
      </c>
      <c r="F142" s="4" t="s">
        <v>38</v>
      </c>
      <c r="G142" s="4" t="s">
        <v>39</v>
      </c>
      <c r="H142" s="5" t="n">
        <f>4.0</f>
        <v>4.0</v>
      </c>
    </row>
    <row r="143">
      <c r="A143" s="3" t="s">
        <v>100</v>
      </c>
      <c r="B143" s="4" t="s">
        <v>124</v>
      </c>
      <c r="C143" s="4" t="s">
        <v>125</v>
      </c>
      <c r="D143" s="3" t="n">
        <v>5.0</v>
      </c>
      <c r="E143" s="4" t="s">
        <v>40</v>
      </c>
      <c r="F143" s="4" t="s">
        <v>41</v>
      </c>
      <c r="G143" s="4" t="s">
        <v>42</v>
      </c>
      <c r="H143" s="5" t="n">
        <f>3.0</f>
        <v>3.0</v>
      </c>
    </row>
    <row r="144">
      <c r="A144" s="3" t="s">
        <v>100</v>
      </c>
      <c r="B144" s="4" t="s">
        <v>124</v>
      </c>
      <c r="C144" s="4" t="s">
        <v>125</v>
      </c>
      <c r="D144" s="3" t="n">
        <v>5.0</v>
      </c>
      <c r="E144" s="4" t="s">
        <v>49</v>
      </c>
      <c r="F144" s="4" t="s">
        <v>50</v>
      </c>
      <c r="G144" s="4" t="s">
        <v>51</v>
      </c>
      <c r="H144" s="5" t="n">
        <f>3.0</f>
        <v>3.0</v>
      </c>
    </row>
    <row r="145">
      <c r="A145" s="3" t="s">
        <v>100</v>
      </c>
      <c r="B145" s="4" t="s">
        <v>124</v>
      </c>
      <c r="C145" s="4" t="s">
        <v>125</v>
      </c>
      <c r="D145" s="3" t="n">
        <v>7.0</v>
      </c>
      <c r="E145" s="4" t="s">
        <v>16</v>
      </c>
      <c r="F145" s="4" t="s">
        <v>17</v>
      </c>
      <c r="G145" s="4" t="s">
        <v>18</v>
      </c>
      <c r="H145" s="5" t="n">
        <f>2.0</f>
        <v>2.0</v>
      </c>
    </row>
    <row r="146">
      <c r="A146" s="3" t="s">
        <v>100</v>
      </c>
      <c r="B146" s="4" t="s">
        <v>124</v>
      </c>
      <c r="C146" s="4" t="s">
        <v>125</v>
      </c>
      <c r="D146" s="3" t="n">
        <v>7.0</v>
      </c>
      <c r="E146" s="4" t="s">
        <v>94</v>
      </c>
      <c r="F146" s="4" t="s">
        <v>95</v>
      </c>
      <c r="G146" s="4" t="s">
        <v>96</v>
      </c>
      <c r="H146" s="5" t="n">
        <f>2.0</f>
        <v>2.0</v>
      </c>
    </row>
    <row r="147">
      <c r="A147" s="3" t="s">
        <v>100</v>
      </c>
      <c r="B147" s="4" t="s">
        <v>126</v>
      </c>
      <c r="C147" s="4" t="s">
        <v>127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3.0</f>
        <v>3.0</v>
      </c>
    </row>
    <row r="148">
      <c r="A148" s="3" t="s">
        <v>100</v>
      </c>
      <c r="B148" s="4" t="s">
        <v>126</v>
      </c>
      <c r="C148" s="4" t="s">
        <v>127</v>
      </c>
      <c r="D148" s="3" t="n">
        <v>2.0</v>
      </c>
      <c r="E148" s="4" t="s">
        <v>40</v>
      </c>
      <c r="F148" s="4" t="s">
        <v>41</v>
      </c>
      <c r="G148" s="4" t="s">
        <v>42</v>
      </c>
      <c r="H148" s="5" t="n">
        <f>1.0</f>
        <v>1.0</v>
      </c>
    </row>
    <row r="149">
      <c r="A149" s="3" t="s">
        <v>100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22.0</f>
        <v>22.0</v>
      </c>
    </row>
    <row r="150">
      <c r="A150" s="3" t="s">
        <v>100</v>
      </c>
      <c r="B150" s="4" t="s">
        <v>128</v>
      </c>
      <c r="C150" s="4" t="s">
        <v>129</v>
      </c>
      <c r="D150" s="3" t="n">
        <v>2.0</v>
      </c>
      <c r="E150" s="4" t="s">
        <v>22</v>
      </c>
      <c r="F150" s="4" t="s">
        <v>23</v>
      </c>
      <c r="G150" s="4" t="s">
        <v>24</v>
      </c>
      <c r="H150" s="5" t="n">
        <f>6.0</f>
        <v>6.0</v>
      </c>
    </row>
    <row r="151">
      <c r="A151" s="3" t="s">
        <v>100</v>
      </c>
      <c r="B151" s="4" t="s">
        <v>128</v>
      </c>
      <c r="C151" s="4" t="s">
        <v>129</v>
      </c>
      <c r="D151" s="3" t="n">
        <v>3.0</v>
      </c>
      <c r="E151" s="4" t="s">
        <v>40</v>
      </c>
      <c r="F151" s="4" t="s">
        <v>41</v>
      </c>
      <c r="G151" s="4" t="s">
        <v>42</v>
      </c>
      <c r="H151" s="5" t="n">
        <f>5.0</f>
        <v>5.0</v>
      </c>
    </row>
    <row r="152">
      <c r="A152" s="3" t="s">
        <v>100</v>
      </c>
      <c r="B152" s="4" t="s">
        <v>128</v>
      </c>
      <c r="C152" s="4" t="s">
        <v>129</v>
      </c>
      <c r="D152" s="3" t="n">
        <v>3.0</v>
      </c>
      <c r="E152" s="4" t="s">
        <v>37</v>
      </c>
      <c r="F152" s="4" t="s">
        <v>38</v>
      </c>
      <c r="G152" s="4" t="s">
        <v>39</v>
      </c>
      <c r="H152" s="5" t="n">
        <f>5.0</f>
        <v>5.0</v>
      </c>
    </row>
    <row r="153">
      <c r="A153" s="3" t="s">
        <v>100</v>
      </c>
      <c r="B153" s="4" t="s">
        <v>130</v>
      </c>
      <c r="C153" s="4" t="s">
        <v>131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81.0</f>
        <v>81.0</v>
      </c>
    </row>
    <row r="154">
      <c r="A154" s="3" t="s">
        <v>100</v>
      </c>
      <c r="B154" s="4" t="s">
        <v>130</v>
      </c>
      <c r="C154" s="4" t="s">
        <v>131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24.0</f>
        <v>24.0</v>
      </c>
    </row>
    <row r="155">
      <c r="A155" s="3" t="s">
        <v>100</v>
      </c>
      <c r="B155" s="4" t="s">
        <v>130</v>
      </c>
      <c r="C155" s="4" t="s">
        <v>131</v>
      </c>
      <c r="D155" s="3" t="n">
        <v>3.0</v>
      </c>
      <c r="E155" s="4" t="s">
        <v>28</v>
      </c>
      <c r="F155" s="4" t="s">
        <v>29</v>
      </c>
      <c r="G155" s="4" t="s">
        <v>30</v>
      </c>
      <c r="H155" s="5" t="n">
        <f>18.0</f>
        <v>18.0</v>
      </c>
    </row>
    <row r="156">
      <c r="A156" s="3" t="s">
        <v>100</v>
      </c>
      <c r="B156" s="4" t="s">
        <v>130</v>
      </c>
      <c r="C156" s="4" t="s">
        <v>131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12.0</f>
        <v>12.0</v>
      </c>
    </row>
    <row r="157">
      <c r="A157" s="3" t="s">
        <v>100</v>
      </c>
      <c r="B157" s="4" t="s">
        <v>130</v>
      </c>
      <c r="C157" s="4" t="s">
        <v>131</v>
      </c>
      <c r="D157" s="3" t="n">
        <v>5.0</v>
      </c>
      <c r="E157" s="4" t="s">
        <v>16</v>
      </c>
      <c r="F157" s="4" t="s">
        <v>17</v>
      </c>
      <c r="G157" s="4" t="s">
        <v>18</v>
      </c>
      <c r="H157" s="5" t="n">
        <f>10.0</f>
        <v>10.0</v>
      </c>
    </row>
    <row r="158">
      <c r="A158" s="3" t="s">
        <v>100</v>
      </c>
      <c r="B158" s="4" t="s">
        <v>130</v>
      </c>
      <c r="C158" s="4" t="s">
        <v>131</v>
      </c>
      <c r="D158" s="3" t="n">
        <v>6.0</v>
      </c>
      <c r="E158" s="4" t="s">
        <v>40</v>
      </c>
      <c r="F158" s="4" t="s">
        <v>41</v>
      </c>
      <c r="G158" s="4" t="s">
        <v>42</v>
      </c>
      <c r="H158" s="5" t="n">
        <f>3.0</f>
        <v>3.0</v>
      </c>
    </row>
    <row r="159">
      <c r="A159" s="3" t="s">
        <v>100</v>
      </c>
      <c r="B159" s="4" t="s">
        <v>130</v>
      </c>
      <c r="C159" s="4" t="s">
        <v>131</v>
      </c>
      <c r="D159" s="3" t="n">
        <v>7.0</v>
      </c>
      <c r="E159" s="4" t="s">
        <v>94</v>
      </c>
      <c r="F159" s="4" t="s">
        <v>95</v>
      </c>
      <c r="G159" s="4" t="s">
        <v>96</v>
      </c>
      <c r="H159" s="5" t="n">
        <f>2.0</f>
        <v>2.0</v>
      </c>
    </row>
    <row r="160">
      <c r="A160" s="3" t="s">
        <v>100</v>
      </c>
      <c r="B160" s="4" t="s">
        <v>132</v>
      </c>
      <c r="C160" s="4" t="s">
        <v>133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205.0</f>
        <v>205.0</v>
      </c>
    </row>
    <row r="161">
      <c r="A161" s="3" t="s">
        <v>100</v>
      </c>
      <c r="B161" s="4" t="s">
        <v>132</v>
      </c>
      <c r="C161" s="4" t="s">
        <v>133</v>
      </c>
      <c r="D161" s="3" t="n">
        <v>2.0</v>
      </c>
      <c r="E161" s="4" t="s">
        <v>25</v>
      </c>
      <c r="F161" s="4" t="s">
        <v>26</v>
      </c>
      <c r="G161" s="4" t="s">
        <v>27</v>
      </c>
      <c r="H161" s="5" t="n">
        <f>180.0</f>
        <v>180.0</v>
      </c>
    </row>
    <row r="162">
      <c r="A162" s="3" t="s">
        <v>100</v>
      </c>
      <c r="B162" s="4" t="s">
        <v>132</v>
      </c>
      <c r="C162" s="4" t="s">
        <v>133</v>
      </c>
      <c r="D162" s="3" t="n">
        <v>3.0</v>
      </c>
      <c r="E162" s="4" t="s">
        <v>94</v>
      </c>
      <c r="F162" s="4" t="s">
        <v>95</v>
      </c>
      <c r="G162" s="4" t="s">
        <v>96</v>
      </c>
      <c r="H162" s="5" t="n">
        <f>6.0</f>
        <v>6.0</v>
      </c>
    </row>
    <row r="163">
      <c r="A163" s="3" t="s">
        <v>100</v>
      </c>
      <c r="B163" s="4" t="s">
        <v>132</v>
      </c>
      <c r="C163" s="4" t="s">
        <v>133</v>
      </c>
      <c r="D163" s="3" t="n">
        <v>4.0</v>
      </c>
      <c r="E163" s="4" t="s">
        <v>37</v>
      </c>
      <c r="F163" s="4" t="s">
        <v>38</v>
      </c>
      <c r="G163" s="4" t="s">
        <v>39</v>
      </c>
      <c r="H163" s="5" t="n">
        <f>4.0</f>
        <v>4.0</v>
      </c>
    </row>
    <row r="164">
      <c r="A164" s="3" t="s">
        <v>100</v>
      </c>
      <c r="B164" s="4" t="s">
        <v>132</v>
      </c>
      <c r="C164" s="4" t="s">
        <v>133</v>
      </c>
      <c r="D164" s="3" t="n">
        <v>5.0</v>
      </c>
      <c r="E164" s="4" t="s">
        <v>22</v>
      </c>
      <c r="F164" s="4" t="s">
        <v>23</v>
      </c>
      <c r="G164" s="4" t="s">
        <v>24</v>
      </c>
      <c r="H164" s="5" t="n">
        <f>1.0</f>
        <v>1.0</v>
      </c>
    </row>
    <row r="165">
      <c r="A165" s="3" t="s">
        <v>100</v>
      </c>
      <c r="B165" s="4" t="s">
        <v>134</v>
      </c>
      <c r="C165" s="4" t="s">
        <v>135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2.0</f>
        <v>2.0</v>
      </c>
    </row>
    <row r="166">
      <c r="A166" s="3" t="s">
        <v>100</v>
      </c>
      <c r="B166" s="4" t="s">
        <v>134</v>
      </c>
      <c r="C166" s="4" t="s">
        <v>135</v>
      </c>
      <c r="D166" s="3" t="n">
        <v>2.0</v>
      </c>
      <c r="E166" s="4" t="s">
        <v>22</v>
      </c>
      <c r="F166" s="4" t="s">
        <v>23</v>
      </c>
      <c r="G166" s="4" t="s">
        <v>24</v>
      </c>
      <c r="H166" s="5" t="n">
        <f>1.0</f>
        <v>1.0</v>
      </c>
    </row>
    <row r="167">
      <c r="A167" s="3" t="s">
        <v>100</v>
      </c>
      <c r="B167" s="4" t="s">
        <v>134</v>
      </c>
      <c r="C167" s="4" t="s">
        <v>135</v>
      </c>
      <c r="D167" s="3" t="n">
        <v>2.0</v>
      </c>
      <c r="E167" s="4" t="s">
        <v>28</v>
      </c>
      <c r="F167" s="4" t="s">
        <v>29</v>
      </c>
      <c r="G167" s="4" t="s">
        <v>30</v>
      </c>
      <c r="H16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