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\\jpx-fs\josys\37_BO-X\30_維持保守\60_障害対応\11_障害報告\20241109_デリバ手口\デリバティブ手口上位一覧\20_修正後\"/>
    </mc:Choice>
  </mc:AlternateContent>
  <xr:revisionPtr revIDLastSave="0" documentId="13_ncr:1_{C5DACFDD-3FEA-4A2E-92F0-16FDFE7B03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6" l="1"/>
  <c r="H12" i="26"/>
  <c r="H9" i="26"/>
  <c r="H72" i="26"/>
  <c r="H71" i="26"/>
  <c r="H70" i="26"/>
  <c r="H69" i="26"/>
  <c r="H68" i="26"/>
  <c r="H67" i="26"/>
  <c r="H66" i="26"/>
  <c r="H65" i="26"/>
  <c r="H64" i="26"/>
  <c r="H63" i="26"/>
  <c r="H62" i="26"/>
  <c r="H61" i="26"/>
  <c r="H60" i="26"/>
  <c r="H59" i="26"/>
  <c r="H58" i="26"/>
  <c r="H57" i="26"/>
  <c r="H56" i="26"/>
  <c r="H55" i="26"/>
  <c r="H54" i="26"/>
  <c r="H53" i="26"/>
  <c r="H52" i="26"/>
  <c r="H51" i="26"/>
  <c r="H50" i="26"/>
  <c r="H49" i="26"/>
  <c r="H48" i="26"/>
  <c r="H47" i="26"/>
  <c r="H46" i="26"/>
  <c r="H45" i="26"/>
  <c r="H44" i="26"/>
  <c r="H43" i="26"/>
  <c r="H42" i="26"/>
  <c r="H41" i="26"/>
  <c r="H40" i="26"/>
  <c r="H39" i="26"/>
  <c r="H38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9" i="26"/>
  <c r="H18" i="26"/>
  <c r="H17" i="26"/>
  <c r="H16" i="26"/>
  <c r="H15" i="26"/>
  <c r="H14" i="26"/>
  <c r="H11" i="26"/>
  <c r="H10" i="26"/>
</calcChain>
</file>

<file path=xl/sharedStrings.xml><?xml version="1.0" encoding="utf-8"?>
<sst xmlns="http://schemas.openxmlformats.org/spreadsheetml/2006/main" count="400" uniqueCount="113">
  <si>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</si>
  <si>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</si>
  <si>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</si>
  <si>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</si>
  <si>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</si>
  <si>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</si>
  <si>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</si>
  <si>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</si>
  <si>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</si>
  <si>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20241107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</si>
  <si>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</si>
  <si>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</si>
  <si>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</si>
  <si>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</si>
  <si>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</si>
  <si>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</si>
  <si>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12057</t>
  </si>
  <si>
    <t>楽天証券</t>
  </si>
  <si>
    <t>Rakuten Securities</t>
  </si>
  <si>
    <t>12400</t>
  </si>
  <si>
    <t>野村証券</t>
  </si>
  <si>
    <t>The Nomura Securities</t>
  </si>
  <si>
    <t>11256</t>
  </si>
  <si>
    <t>ＳＢＩ証券</t>
  </si>
  <si>
    <t>SBI SECURITIES</t>
  </si>
  <si>
    <t>12792</t>
  </si>
  <si>
    <t>ビーオブエー証券</t>
  </si>
  <si>
    <t>BofA Securities Japan</t>
  </si>
  <si>
    <t>11060</t>
  </si>
  <si>
    <t>ａｕカブコム証券</t>
  </si>
  <si>
    <t>au Kabucom Securities</t>
  </si>
  <si>
    <t>12800</t>
  </si>
  <si>
    <t>モルガンＭＵＦＧ証券</t>
  </si>
  <si>
    <t>Morgan Stanley MUFG Securities</t>
  </si>
  <si>
    <t>12428</t>
  </si>
  <si>
    <t>ＢＮＰパリバ証券</t>
  </si>
  <si>
    <t>BNP Paribas Securities(Japan)Limited</t>
  </si>
  <si>
    <t>11788</t>
  </si>
  <si>
    <t>ソシエテＧ証券</t>
  </si>
  <si>
    <t>Societe Generale Securities Japan</t>
  </si>
  <si>
    <t>11696</t>
  </si>
  <si>
    <t>みずほ証券</t>
  </si>
  <si>
    <t>Mizuho Securities</t>
  </si>
  <si>
    <t>11746</t>
  </si>
  <si>
    <t>ＵＢＳ証券</t>
  </si>
  <si>
    <t>UBS Securities Japan</t>
  </si>
  <si>
    <t>12072</t>
  </si>
  <si>
    <t>東海東京証券</t>
  </si>
  <si>
    <t>Tokai Tokyo Securities</t>
  </si>
  <si>
    <t>11792</t>
  </si>
  <si>
    <t>シティグループ証券</t>
  </si>
  <si>
    <t>Citigroup Global Markets Japan</t>
  </si>
  <si>
    <t>12000</t>
  </si>
  <si>
    <t>大和証券</t>
  </si>
  <si>
    <t>Daiwa Securities</t>
  </si>
  <si>
    <t>12410</t>
  </si>
  <si>
    <t>バークレイズ証券</t>
  </si>
  <si>
    <t>Barclays Securities Japan</t>
  </si>
  <si>
    <t>160030018</t>
  </si>
  <si>
    <t>NIKKEI 225 FUT 2503</t>
  </si>
  <si>
    <t>NK225MF</t>
  </si>
  <si>
    <t>169110019</t>
  </si>
  <si>
    <t>MINI NK225 FUT 2411</t>
  </si>
  <si>
    <t>169120019</t>
  </si>
  <si>
    <t>MINI NK225 FUT 2412</t>
  </si>
  <si>
    <t>160010019</t>
  </si>
  <si>
    <t>MINI NK225 FUT 2501</t>
  </si>
  <si>
    <t>TOPIXF</t>
  </si>
  <si>
    <t>169120005</t>
  </si>
  <si>
    <t>TOPIX FUT 2412</t>
  </si>
  <si>
    <t>NK225E</t>
  </si>
  <si>
    <t>139118318</t>
  </si>
  <si>
    <t>NIKKEI 225 OOP P2411-38375</t>
  </si>
  <si>
    <t>189118518</t>
  </si>
  <si>
    <t>NIKKEI 225 OOP P2411-38500</t>
  </si>
  <si>
    <t>189118718</t>
  </si>
  <si>
    <t>NIKKEI 225 OOP P2411-38750</t>
  </si>
  <si>
    <t>139118818</t>
  </si>
  <si>
    <t>NIKKEI 225 OOP P2411-38875</t>
  </si>
  <si>
    <t>139239018</t>
  </si>
  <si>
    <t>NIKKEI 225 OOP P2411-39000</t>
  </si>
  <si>
    <t>189119218</t>
  </si>
  <si>
    <t>NIKKEI 225 OOP P2411-39250</t>
  </si>
  <si>
    <t>139119318</t>
  </si>
  <si>
    <t>NIKKEI 225 OOP P2411-39375</t>
  </si>
  <si>
    <t>189119518</t>
  </si>
  <si>
    <t>NIKKEI 225 OOP P2411-39500</t>
  </si>
  <si>
    <t>139119618</t>
  </si>
  <si>
    <t>NIKKEI 225 OOP P2411-39625</t>
  </si>
  <si>
    <t>149110318</t>
  </si>
  <si>
    <t>NIKKEI 225 OOP C2411-40375</t>
  </si>
  <si>
    <t>199110218</t>
  </si>
  <si>
    <t>NIKKEI 225 OOP C2411-40250</t>
  </si>
  <si>
    <t>149110118</t>
  </si>
  <si>
    <t>NIKKEI 225 OOP C2411-40125</t>
  </si>
  <si>
    <t>149230018</t>
  </si>
  <si>
    <t>NIKKEI 225 OOP C2411-40000</t>
  </si>
  <si>
    <t>149119818</t>
  </si>
  <si>
    <t>NIKKEI 225 OOP C2411-39875</t>
  </si>
  <si>
    <t>199119718</t>
  </si>
  <si>
    <t>NIKKEI 225 OOP C2411-39750</t>
  </si>
  <si>
    <t>149119618</t>
  </si>
  <si>
    <t>NIKKEI 225 OOP C2411-39625</t>
  </si>
  <si>
    <t>199119518</t>
  </si>
  <si>
    <t>NIKKEI 225 OOP C2411-39500</t>
  </si>
  <si>
    <t>149119318</t>
  </si>
  <si>
    <t>NIKKEI 225 OOP C2411-39375</t>
  </si>
  <si>
    <t>199119218</t>
  </si>
  <si>
    <t>NIKKEI 225 OOP C2411-39250</t>
  </si>
  <si>
    <t>2</t>
    <phoneticPr fontId="12"/>
  </si>
  <si>
    <t>4</t>
    <phoneticPr fontId="12"/>
  </si>
  <si>
    <t>3</t>
    <phoneticPr fontId="12"/>
  </si>
  <si>
    <t>5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</si>
</sst>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72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width="20.5" style="2" bestFit="1" customWidth="1" collapsed="1"/>
    <col min="2" max="2" width="10.5" style="2" bestFit="1" customWidth="1" collapsed="1"/>
    <col min="3" max="3" width="40.625" style="2" customWidth="1" collapsed="1"/>
    <col min="4" max="4" width="5.5" style="2" bestFit="1" customWidth="1" collapsed="1"/>
    <col min="5" max="5" width="10.625" style="2" customWidth="1" collapsed="1"/>
    <col min="6" max="7" width="38.625" style="2" customWidth="1" collapsed="1"/>
    <col min="8" max="8" width="14.625" style="2" customWidth="1" collapsed="1"/>
    <col min="9" max="16384" width="9" style="2" collapsed="1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>
        <v>1</v>
      </c>
      <c r="E9" s="4" t="s">
        <v>13</v>
      </c>
      <c r="F9" s="4" t="s">
        <v>14</v>
      </c>
      <c r="G9" s="4" t="s">
        <v>15</v>
      </c>
      <c r="H9" s="5">
        <f>1872</f>
        <v>1872</v>
      </c>
    </row>
    <row r="10" spans="1:8">
      <c r="A10" s="3" t="s">
        <v>10</v>
      </c>
      <c r="B10" s="4" t="s">
        <v>11</v>
      </c>
      <c r="C10" s="4" t="s">
        <v>12</v>
      </c>
      <c r="D10" s="3">
        <v>2</v>
      </c>
      <c r="E10" s="4" t="s">
        <v>16</v>
      </c>
      <c r="F10" s="4" t="s">
        <v>17</v>
      </c>
      <c r="G10" s="4" t="s">
        <v>18</v>
      </c>
      <c r="H10" s="5">
        <f>1028</f>
        <v>1028</v>
      </c>
    </row>
    <row r="11" spans="1:8">
      <c r="A11" s="3" t="s">
        <v>10</v>
      </c>
      <c r="B11" s="4" t="s">
        <v>11</v>
      </c>
      <c r="C11" s="4" t="s">
        <v>12</v>
      </c>
      <c r="D11" s="3" t="s">
        <v>111</v>
      </c>
      <c r="E11" s="4" t="s">
        <v>22</v>
      </c>
      <c r="F11" s="4" t="s">
        <v>23</v>
      </c>
      <c r="G11" s="4" t="s">
        <v>24</v>
      </c>
      <c r="H11" s="5">
        <f>842</f>
        <v>842</v>
      </c>
    </row>
    <row r="12" spans="1:8">
      <c r="A12" s="3" t="s">
        <v>10</v>
      </c>
      <c r="B12" s="4" t="s">
        <v>11</v>
      </c>
      <c r="C12" s="4" t="s">
        <v>12</v>
      </c>
      <c r="D12" s="3" t="s">
        <v>110</v>
      </c>
      <c r="E12" s="4" t="s">
        <v>25</v>
      </c>
      <c r="F12" s="4" t="s">
        <v>26</v>
      </c>
      <c r="G12" s="4" t="s">
        <v>27</v>
      </c>
      <c r="H12" s="5">
        <f>380</f>
        <v>380</v>
      </c>
    </row>
    <row r="13" spans="1:8">
      <c r="A13" s="3" t="s">
        <v>10</v>
      </c>
      <c r="B13" s="4" t="s">
        <v>11</v>
      </c>
      <c r="C13" s="4" t="s">
        <v>12</v>
      </c>
      <c r="D13" s="3" t="s">
        <v>112</v>
      </c>
      <c r="E13" s="4" t="s">
        <v>19</v>
      </c>
      <c r="F13" s="4" t="s">
        <v>20</v>
      </c>
      <c r="G13" s="4" t="s">
        <v>21</v>
      </c>
      <c r="H13" s="5">
        <f>236</f>
        <v>236</v>
      </c>
    </row>
    <row r="14" spans="1:8">
      <c r="A14" s="3" t="s">
        <v>10</v>
      </c>
      <c r="B14" s="4" t="s">
        <v>11</v>
      </c>
      <c r="C14" s="4" t="s">
        <v>12</v>
      </c>
      <c r="D14" s="3">
        <v>6</v>
      </c>
      <c r="E14" s="4" t="s">
        <v>28</v>
      </c>
      <c r="F14" s="4" t="s">
        <v>29</v>
      </c>
      <c r="G14" s="4" t="s">
        <v>30</v>
      </c>
      <c r="H14" s="5">
        <f>198</f>
        <v>198</v>
      </c>
    </row>
    <row r="15" spans="1:8">
      <c r="A15" s="3" t="s">
        <v>10</v>
      </c>
      <c r="B15" s="4" t="s">
        <v>11</v>
      </c>
      <c r="C15" s="4" t="s">
        <v>12</v>
      </c>
      <c r="D15" s="3">
        <v>7</v>
      </c>
      <c r="E15" s="4" t="s">
        <v>31</v>
      </c>
      <c r="F15" s="4" t="s">
        <v>32</v>
      </c>
      <c r="G15" s="4" t="s">
        <v>33</v>
      </c>
      <c r="H15" s="5">
        <f>172</f>
        <v>172</v>
      </c>
    </row>
    <row r="16" spans="1:8">
      <c r="A16" s="3" t="s">
        <v>10</v>
      </c>
      <c r="B16" s="4" t="s">
        <v>11</v>
      </c>
      <c r="C16" s="4" t="s">
        <v>12</v>
      </c>
      <c r="D16" s="3">
        <v>8</v>
      </c>
      <c r="E16" s="4" t="s">
        <v>34</v>
      </c>
      <c r="F16" s="4" t="s">
        <v>35</v>
      </c>
      <c r="G16" s="4" t="s">
        <v>36</v>
      </c>
      <c r="H16" s="5">
        <f>165</f>
        <v>165</v>
      </c>
    </row>
    <row r="17" spans="1:8">
      <c r="A17" s="3" t="s">
        <v>10</v>
      </c>
      <c r="B17" s="4" t="s">
        <v>11</v>
      </c>
      <c r="C17" s="4" t="s">
        <v>12</v>
      </c>
      <c r="D17" s="3">
        <v>9</v>
      </c>
      <c r="E17" s="4" t="s">
        <v>37</v>
      </c>
      <c r="F17" s="4" t="s">
        <v>38</v>
      </c>
      <c r="G17" s="4" t="s">
        <v>39</v>
      </c>
      <c r="H17" s="5">
        <f>130</f>
        <v>130</v>
      </c>
    </row>
    <row r="18" spans="1:8">
      <c r="A18" s="3" t="s">
        <v>10</v>
      </c>
      <c r="B18" s="4" t="s">
        <v>11</v>
      </c>
      <c r="C18" s="4" t="s">
        <v>12</v>
      </c>
      <c r="D18" s="3">
        <v>10</v>
      </c>
      <c r="E18" s="4" t="s">
        <v>40</v>
      </c>
      <c r="F18" s="4" t="s">
        <v>41</v>
      </c>
      <c r="G18" s="4" t="s">
        <v>42</v>
      </c>
      <c r="H18" s="5">
        <f>123</f>
        <v>123</v>
      </c>
    </row>
    <row r="19" spans="1:8">
      <c r="A19" s="3" t="s">
        <v>10</v>
      </c>
      <c r="B19" s="4" t="s">
        <v>11</v>
      </c>
      <c r="C19" s="4" t="s">
        <v>12</v>
      </c>
      <c r="D19" s="3">
        <v>11</v>
      </c>
      <c r="E19" s="4" t="s">
        <v>43</v>
      </c>
      <c r="F19" s="4" t="s">
        <v>44</v>
      </c>
      <c r="G19" s="4" t="s">
        <v>45</v>
      </c>
      <c r="H19" s="5">
        <f>61</f>
        <v>61</v>
      </c>
    </row>
    <row r="20" spans="1:8">
      <c r="A20" s="3" t="s">
        <v>10</v>
      </c>
      <c r="B20" s="4" t="s">
        <v>11</v>
      </c>
      <c r="C20" s="4" t="s">
        <v>12</v>
      </c>
      <c r="D20" s="3">
        <v>12</v>
      </c>
      <c r="E20" s="4" t="s">
        <v>46</v>
      </c>
      <c r="F20" s="4" t="s">
        <v>47</v>
      </c>
      <c r="G20" s="4" t="s">
        <v>48</v>
      </c>
      <c r="H20" s="5">
        <f>38</f>
        <v>38</v>
      </c>
    </row>
    <row r="21" spans="1:8">
      <c r="A21" s="3" t="s">
        <v>10</v>
      </c>
      <c r="B21" s="4" t="s">
        <v>11</v>
      </c>
      <c r="C21" s="4" t="s">
        <v>12</v>
      </c>
      <c r="D21" s="3">
        <v>13</v>
      </c>
      <c r="E21" s="4" t="s">
        <v>49</v>
      </c>
      <c r="F21" s="4" t="s">
        <v>50</v>
      </c>
      <c r="G21" s="4" t="s">
        <v>51</v>
      </c>
      <c r="H21" s="5">
        <f>22</f>
        <v>22</v>
      </c>
    </row>
    <row r="22" spans="1:8">
      <c r="A22" s="3" t="s">
        <v>10</v>
      </c>
      <c r="B22" s="4" t="s">
        <v>11</v>
      </c>
      <c r="C22" s="4" t="s">
        <v>12</v>
      </c>
      <c r="D22" s="3">
        <v>14</v>
      </c>
      <c r="E22" s="4" t="s">
        <v>52</v>
      </c>
      <c r="F22" s="4" t="s">
        <v>53</v>
      </c>
      <c r="G22" s="4" t="s">
        <v>54</v>
      </c>
      <c r="H22" s="5">
        <f>12</f>
        <v>12</v>
      </c>
    </row>
    <row r="23" spans="1:8">
      <c r="A23" s="3" t="s">
        <v>10</v>
      </c>
      <c r="B23" s="4" t="s">
        <v>11</v>
      </c>
      <c r="C23" s="4" t="s">
        <v>12</v>
      </c>
      <c r="D23" s="3">
        <v>15</v>
      </c>
      <c r="E23" s="4" t="s">
        <v>55</v>
      </c>
      <c r="F23" s="4" t="s">
        <v>56</v>
      </c>
      <c r="G23" s="4" t="s">
        <v>57</v>
      </c>
      <c r="H23" s="5">
        <f>9</f>
        <v>9</v>
      </c>
    </row>
    <row r="24" spans="1:8">
      <c r="A24" s="3" t="s">
        <v>10</v>
      </c>
      <c r="B24" s="4" t="s">
        <v>58</v>
      </c>
      <c r="C24" s="4" t="s">
        <v>59</v>
      </c>
      <c r="D24" s="3">
        <v>1</v>
      </c>
      <c r="E24" s="4" t="s">
        <v>28</v>
      </c>
      <c r="F24" s="4" t="s">
        <v>29</v>
      </c>
      <c r="G24" s="4" t="s">
        <v>30</v>
      </c>
      <c r="H24" s="5">
        <f>8</f>
        <v>8</v>
      </c>
    </row>
    <row r="25" spans="1:8">
      <c r="A25" s="3" t="s">
        <v>10</v>
      </c>
      <c r="B25" s="4" t="s">
        <v>58</v>
      </c>
      <c r="C25" s="4" t="s">
        <v>59</v>
      </c>
      <c r="D25" s="3">
        <v>1</v>
      </c>
      <c r="E25" s="4" t="s">
        <v>16</v>
      </c>
      <c r="F25" s="4" t="s">
        <v>17</v>
      </c>
      <c r="G25" s="4" t="s">
        <v>18</v>
      </c>
      <c r="H25" s="5">
        <f>8</f>
        <v>8</v>
      </c>
    </row>
    <row r="26" spans="1:8">
      <c r="A26" s="3" t="s">
        <v>10</v>
      </c>
      <c r="B26" s="4" t="s">
        <v>58</v>
      </c>
      <c r="C26" s="4" t="s">
        <v>59</v>
      </c>
      <c r="D26" s="3">
        <v>3</v>
      </c>
      <c r="E26" s="4" t="s">
        <v>22</v>
      </c>
      <c r="F26" s="4" t="s">
        <v>23</v>
      </c>
      <c r="G26" s="4" t="s">
        <v>24</v>
      </c>
      <c r="H26" s="5">
        <f>2</f>
        <v>2</v>
      </c>
    </row>
    <row r="27" spans="1:8">
      <c r="A27" s="3" t="s">
        <v>60</v>
      </c>
      <c r="B27" s="4" t="s">
        <v>61</v>
      </c>
      <c r="C27" s="4" t="s">
        <v>62</v>
      </c>
      <c r="D27" s="3">
        <v>1</v>
      </c>
      <c r="E27" s="4" t="s">
        <v>13</v>
      </c>
      <c r="F27" s="4" t="s">
        <v>14</v>
      </c>
      <c r="G27" s="4" t="s">
        <v>15</v>
      </c>
      <c r="H27" s="5">
        <f>17500</f>
        <v>17500</v>
      </c>
    </row>
    <row r="28" spans="1:8">
      <c r="A28" s="3" t="s">
        <v>60</v>
      </c>
      <c r="B28" s="4" t="s">
        <v>61</v>
      </c>
      <c r="C28" s="4" t="s">
        <v>62</v>
      </c>
      <c r="D28" s="3">
        <v>2</v>
      </c>
      <c r="E28" s="4" t="s">
        <v>22</v>
      </c>
      <c r="F28" s="4" t="s">
        <v>23</v>
      </c>
      <c r="G28" s="4" t="s">
        <v>24</v>
      </c>
      <c r="H28" s="5">
        <f>3896</f>
        <v>3896</v>
      </c>
    </row>
    <row r="29" spans="1:8">
      <c r="A29" s="3" t="s">
        <v>60</v>
      </c>
      <c r="B29" s="4" t="s">
        <v>61</v>
      </c>
      <c r="C29" s="4" t="s">
        <v>62</v>
      </c>
      <c r="D29" s="3">
        <v>3</v>
      </c>
      <c r="E29" s="4" t="s">
        <v>25</v>
      </c>
      <c r="F29" s="4" t="s">
        <v>26</v>
      </c>
      <c r="G29" s="4" t="s">
        <v>27</v>
      </c>
      <c r="H29" s="5">
        <f>2000</f>
        <v>2000</v>
      </c>
    </row>
    <row r="30" spans="1:8">
      <c r="A30" s="3" t="s">
        <v>60</v>
      </c>
      <c r="B30" s="4" t="s">
        <v>61</v>
      </c>
      <c r="C30" s="4" t="s">
        <v>62</v>
      </c>
      <c r="D30" s="3">
        <v>4</v>
      </c>
      <c r="E30" s="4" t="s">
        <v>16</v>
      </c>
      <c r="F30" s="4" t="s">
        <v>17</v>
      </c>
      <c r="G30" s="4" t="s">
        <v>18</v>
      </c>
      <c r="H30" s="5">
        <f>1514</f>
        <v>1514</v>
      </c>
    </row>
    <row r="31" spans="1:8">
      <c r="A31" s="3" t="s">
        <v>60</v>
      </c>
      <c r="B31" s="4" t="s">
        <v>61</v>
      </c>
      <c r="C31" s="4" t="s">
        <v>62</v>
      </c>
      <c r="D31" s="3">
        <v>5</v>
      </c>
      <c r="E31" s="4" t="s">
        <v>37</v>
      </c>
      <c r="F31" s="4" t="s">
        <v>38</v>
      </c>
      <c r="G31" s="4" t="s">
        <v>39</v>
      </c>
      <c r="H31" s="5">
        <f>1000</f>
        <v>1000</v>
      </c>
    </row>
    <row r="32" spans="1:8">
      <c r="A32" s="3" t="s">
        <v>60</v>
      </c>
      <c r="B32" s="4" t="s">
        <v>61</v>
      </c>
      <c r="C32" s="4" t="s">
        <v>62</v>
      </c>
      <c r="D32" s="3">
        <v>6</v>
      </c>
      <c r="E32" s="4" t="s">
        <v>43</v>
      </c>
      <c r="F32" s="4" t="s">
        <v>44</v>
      </c>
      <c r="G32" s="4" t="s">
        <v>45</v>
      </c>
      <c r="H32" s="5">
        <f>500</f>
        <v>500</v>
      </c>
    </row>
    <row r="33" spans="1:8">
      <c r="A33" s="3" t="s">
        <v>60</v>
      </c>
      <c r="B33" s="4" t="s">
        <v>61</v>
      </c>
      <c r="C33" s="4" t="s">
        <v>62</v>
      </c>
      <c r="D33" s="3">
        <v>7</v>
      </c>
      <c r="E33" s="4" t="s">
        <v>28</v>
      </c>
      <c r="F33" s="4" t="s">
        <v>29</v>
      </c>
      <c r="G33" s="4" t="s">
        <v>30</v>
      </c>
      <c r="H33" s="5">
        <f>68</f>
        <v>68</v>
      </c>
    </row>
    <row r="34" spans="1:8">
      <c r="A34" s="3" t="s">
        <v>60</v>
      </c>
      <c r="B34" s="4" t="s">
        <v>63</v>
      </c>
      <c r="C34" s="4" t="s">
        <v>64</v>
      </c>
      <c r="D34" s="3">
        <v>1</v>
      </c>
      <c r="E34" s="4" t="s">
        <v>22</v>
      </c>
      <c r="F34" s="4" t="s">
        <v>23</v>
      </c>
      <c r="G34" s="4" t="s">
        <v>24</v>
      </c>
      <c r="H34" s="5">
        <f>67748</f>
        <v>67748</v>
      </c>
    </row>
    <row r="35" spans="1:8">
      <c r="A35" s="3" t="s">
        <v>60</v>
      </c>
      <c r="B35" s="4" t="s">
        <v>63</v>
      </c>
      <c r="C35" s="4" t="s">
        <v>64</v>
      </c>
      <c r="D35" s="3">
        <v>2</v>
      </c>
      <c r="E35" s="4" t="s">
        <v>16</v>
      </c>
      <c r="F35" s="4" t="s">
        <v>17</v>
      </c>
      <c r="G35" s="4" t="s">
        <v>18</v>
      </c>
      <c r="H35" s="5">
        <f>38454</f>
        <v>38454</v>
      </c>
    </row>
    <row r="36" spans="1:8">
      <c r="A36" s="3" t="s">
        <v>60</v>
      </c>
      <c r="B36" s="4" t="s">
        <v>63</v>
      </c>
      <c r="C36" s="4" t="s">
        <v>64</v>
      </c>
      <c r="D36" s="3">
        <v>3</v>
      </c>
      <c r="E36" s="4" t="s">
        <v>28</v>
      </c>
      <c r="F36" s="4" t="s">
        <v>29</v>
      </c>
      <c r="G36" s="4" t="s">
        <v>30</v>
      </c>
      <c r="H36" s="5">
        <f>5840</f>
        <v>5840</v>
      </c>
    </row>
    <row r="37" spans="1:8">
      <c r="A37" s="3" t="s">
        <v>60</v>
      </c>
      <c r="B37" s="4" t="s">
        <v>63</v>
      </c>
      <c r="C37" s="4" t="s">
        <v>64</v>
      </c>
      <c r="D37" s="3">
        <v>4</v>
      </c>
      <c r="E37" s="4" t="s">
        <v>19</v>
      </c>
      <c r="F37" s="4" t="s">
        <v>20</v>
      </c>
      <c r="G37" s="4" t="s">
        <v>21</v>
      </c>
      <c r="H37" s="5">
        <v>10</v>
      </c>
    </row>
    <row r="38" spans="1:8">
      <c r="A38" s="3" t="s">
        <v>60</v>
      </c>
      <c r="B38" s="4" t="s">
        <v>63</v>
      </c>
      <c r="C38" s="4" t="s">
        <v>64</v>
      </c>
      <c r="D38" s="3">
        <v>5</v>
      </c>
      <c r="E38" s="4" t="s">
        <v>52</v>
      </c>
      <c r="F38" s="4" t="s">
        <v>53</v>
      </c>
      <c r="G38" s="4" t="s">
        <v>54</v>
      </c>
      <c r="H38" s="5">
        <f>2</f>
        <v>2</v>
      </c>
    </row>
    <row r="39" spans="1:8">
      <c r="A39" s="3" t="s">
        <v>60</v>
      </c>
      <c r="B39" s="4" t="s">
        <v>65</v>
      </c>
      <c r="C39" s="4" t="s">
        <v>66</v>
      </c>
      <c r="D39" s="3">
        <v>1</v>
      </c>
      <c r="E39" s="4" t="s">
        <v>22</v>
      </c>
      <c r="F39" s="4" t="s">
        <v>23</v>
      </c>
      <c r="G39" s="4" t="s">
        <v>24</v>
      </c>
      <c r="H39" s="5">
        <f>178</f>
        <v>178</v>
      </c>
    </row>
    <row r="40" spans="1:8">
      <c r="A40" s="3" t="s">
        <v>60</v>
      </c>
      <c r="B40" s="4" t="s">
        <v>65</v>
      </c>
      <c r="C40" s="4" t="s">
        <v>66</v>
      </c>
      <c r="D40" s="3">
        <v>2</v>
      </c>
      <c r="E40" s="4" t="s">
        <v>16</v>
      </c>
      <c r="F40" s="4" t="s">
        <v>17</v>
      </c>
      <c r="G40" s="4" t="s">
        <v>18</v>
      </c>
      <c r="H40" s="5">
        <f>142</f>
        <v>142</v>
      </c>
    </row>
    <row r="41" spans="1:8">
      <c r="A41" s="3" t="s">
        <v>60</v>
      </c>
      <c r="B41" s="4" t="s">
        <v>65</v>
      </c>
      <c r="C41" s="4" t="s">
        <v>66</v>
      </c>
      <c r="D41" s="3">
        <v>3</v>
      </c>
      <c r="E41" s="4" t="s">
        <v>28</v>
      </c>
      <c r="F41" s="4" t="s">
        <v>29</v>
      </c>
      <c r="G41" s="4" t="s">
        <v>30</v>
      </c>
      <c r="H41" s="5">
        <f>24</f>
        <v>24</v>
      </c>
    </row>
    <row r="42" spans="1:8">
      <c r="A42" s="3" t="s">
        <v>67</v>
      </c>
      <c r="B42" s="4" t="s">
        <v>68</v>
      </c>
      <c r="C42" s="4" t="s">
        <v>69</v>
      </c>
      <c r="D42" s="3">
        <v>1</v>
      </c>
      <c r="E42" s="4" t="s">
        <v>49</v>
      </c>
      <c r="F42" s="4" t="s">
        <v>50</v>
      </c>
      <c r="G42" s="4" t="s">
        <v>51</v>
      </c>
      <c r="H42" s="5">
        <f>5880</f>
        <v>5880</v>
      </c>
    </row>
    <row r="43" spans="1:8">
      <c r="A43" s="3" t="s">
        <v>67</v>
      </c>
      <c r="B43" s="4" t="s">
        <v>68</v>
      </c>
      <c r="C43" s="4" t="s">
        <v>69</v>
      </c>
      <c r="D43" s="3" t="s">
        <v>109</v>
      </c>
      <c r="E43" s="4" t="s">
        <v>22</v>
      </c>
      <c r="F43" s="4" t="s">
        <v>23</v>
      </c>
      <c r="G43" s="4" t="s">
        <v>24</v>
      </c>
      <c r="H43" s="5">
        <f>10</f>
        <v>10</v>
      </c>
    </row>
    <row r="44" spans="1:8">
      <c r="A44" s="3" t="s">
        <v>67</v>
      </c>
      <c r="B44" s="4" t="s">
        <v>68</v>
      </c>
      <c r="C44" s="4" t="s">
        <v>69</v>
      </c>
      <c r="D44" s="3" t="s">
        <v>109</v>
      </c>
      <c r="E44" s="4" t="s">
        <v>43</v>
      </c>
      <c r="F44" s="4" t="s">
        <v>44</v>
      </c>
      <c r="G44" s="4" t="s">
        <v>45</v>
      </c>
      <c r="H44" s="5">
        <f>10</f>
        <v>10</v>
      </c>
    </row>
    <row r="45" spans="1:8">
      <c r="A45" s="3" t="s">
        <v>67</v>
      </c>
      <c r="B45" s="4" t="s">
        <v>68</v>
      </c>
      <c r="C45" s="4" t="s">
        <v>69</v>
      </c>
      <c r="D45" s="3" t="s">
        <v>110</v>
      </c>
      <c r="E45" s="4" t="s">
        <v>28</v>
      </c>
      <c r="F45" s="4" t="s">
        <v>29</v>
      </c>
      <c r="G45" s="4" t="s">
        <v>30</v>
      </c>
      <c r="H45" s="5">
        <f>6</f>
        <v>6</v>
      </c>
    </row>
    <row r="46" spans="1:8">
      <c r="A46" s="3" t="s">
        <v>70</v>
      </c>
      <c r="B46" s="4" t="s">
        <v>71</v>
      </c>
      <c r="C46" s="4" t="s">
        <v>72</v>
      </c>
      <c r="D46" s="3">
        <v>1</v>
      </c>
      <c r="E46" s="4" t="s">
        <v>22</v>
      </c>
      <c r="F46" s="4" t="s">
        <v>23</v>
      </c>
      <c r="G46" s="4" t="s">
        <v>24</v>
      </c>
      <c r="H46" s="5">
        <f>8</f>
        <v>8</v>
      </c>
    </row>
    <row r="47" spans="1:8">
      <c r="A47" s="3" t="s">
        <v>70</v>
      </c>
      <c r="B47" s="4" t="s">
        <v>73</v>
      </c>
      <c r="C47" s="4" t="s">
        <v>74</v>
      </c>
      <c r="D47" s="3">
        <v>1</v>
      </c>
      <c r="E47" s="4" t="s">
        <v>22</v>
      </c>
      <c r="F47" s="4" t="s">
        <v>23</v>
      </c>
      <c r="G47" s="4" t="s">
        <v>24</v>
      </c>
      <c r="H47" s="5">
        <f>92</f>
        <v>92</v>
      </c>
    </row>
    <row r="48" spans="1:8">
      <c r="A48" s="3" t="s">
        <v>70</v>
      </c>
      <c r="B48" s="4" t="s">
        <v>75</v>
      </c>
      <c r="C48" s="4" t="s">
        <v>76</v>
      </c>
      <c r="D48" s="3">
        <v>1</v>
      </c>
      <c r="E48" s="4" t="s">
        <v>22</v>
      </c>
      <c r="F48" s="4" t="s">
        <v>23</v>
      </c>
      <c r="G48" s="4" t="s">
        <v>24</v>
      </c>
      <c r="H48" s="5">
        <f>78</f>
        <v>78</v>
      </c>
    </row>
    <row r="49" spans="1:8">
      <c r="A49" s="3" t="s">
        <v>70</v>
      </c>
      <c r="B49" s="4" t="s">
        <v>77</v>
      </c>
      <c r="C49" s="4" t="s">
        <v>78</v>
      </c>
      <c r="D49" s="3">
        <v>1</v>
      </c>
      <c r="E49" s="4" t="s">
        <v>22</v>
      </c>
      <c r="F49" s="4" t="s">
        <v>23</v>
      </c>
      <c r="G49" s="4" t="s">
        <v>24</v>
      </c>
      <c r="H49" s="5">
        <f>2</f>
        <v>2</v>
      </c>
    </row>
    <row r="50" spans="1:8">
      <c r="A50" s="3" t="s">
        <v>70</v>
      </c>
      <c r="B50" s="4" t="s">
        <v>79</v>
      </c>
      <c r="C50" s="4" t="s">
        <v>80</v>
      </c>
      <c r="D50" s="3">
        <v>1</v>
      </c>
      <c r="E50" s="4" t="s">
        <v>22</v>
      </c>
      <c r="F50" s="4" t="s">
        <v>23</v>
      </c>
      <c r="G50" s="4" t="s">
        <v>24</v>
      </c>
      <c r="H50" s="5">
        <f>270</f>
        <v>270</v>
      </c>
    </row>
    <row r="51" spans="1:8">
      <c r="A51" s="3" t="s">
        <v>70</v>
      </c>
      <c r="B51" s="4" t="s">
        <v>79</v>
      </c>
      <c r="C51" s="4" t="s">
        <v>80</v>
      </c>
      <c r="D51" s="3">
        <v>2</v>
      </c>
      <c r="E51" s="4" t="s">
        <v>34</v>
      </c>
      <c r="F51" s="4" t="s">
        <v>35</v>
      </c>
      <c r="G51" s="4" t="s">
        <v>36</v>
      </c>
      <c r="H51" s="5">
        <f>150</f>
        <v>150</v>
      </c>
    </row>
    <row r="52" spans="1:8">
      <c r="A52" s="3" t="s">
        <v>70</v>
      </c>
      <c r="B52" s="4" t="s">
        <v>79</v>
      </c>
      <c r="C52" s="4" t="s">
        <v>80</v>
      </c>
      <c r="D52" s="3">
        <v>3</v>
      </c>
      <c r="E52" s="4" t="s">
        <v>40</v>
      </c>
      <c r="F52" s="4" t="s">
        <v>41</v>
      </c>
      <c r="G52" s="4" t="s">
        <v>42</v>
      </c>
      <c r="H52" s="5">
        <f>100</f>
        <v>100</v>
      </c>
    </row>
    <row r="53" spans="1:8">
      <c r="A53" s="3" t="s">
        <v>70</v>
      </c>
      <c r="B53" s="4" t="s">
        <v>79</v>
      </c>
      <c r="C53" s="4" t="s">
        <v>80</v>
      </c>
      <c r="D53" s="3">
        <v>3</v>
      </c>
      <c r="E53" s="4" t="s">
        <v>46</v>
      </c>
      <c r="F53" s="4" t="s">
        <v>47</v>
      </c>
      <c r="G53" s="4" t="s">
        <v>48</v>
      </c>
      <c r="H53" s="5">
        <f>100</f>
        <v>100</v>
      </c>
    </row>
    <row r="54" spans="1:8">
      <c r="A54" s="3" t="s">
        <v>70</v>
      </c>
      <c r="B54" s="4" t="s">
        <v>79</v>
      </c>
      <c r="C54" s="4" t="s">
        <v>80</v>
      </c>
      <c r="D54" s="3">
        <v>5</v>
      </c>
      <c r="E54" s="4" t="s">
        <v>13</v>
      </c>
      <c r="F54" s="4" t="s">
        <v>14</v>
      </c>
      <c r="G54" s="4" t="s">
        <v>15</v>
      </c>
      <c r="H54" s="5">
        <f>50</f>
        <v>50</v>
      </c>
    </row>
    <row r="55" spans="1:8">
      <c r="A55" s="3" t="s">
        <v>70</v>
      </c>
      <c r="B55" s="4" t="s">
        <v>81</v>
      </c>
      <c r="C55" s="4" t="s">
        <v>82</v>
      </c>
      <c r="D55" s="3">
        <v>1</v>
      </c>
      <c r="E55" s="4" t="s">
        <v>22</v>
      </c>
      <c r="F55" s="4" t="s">
        <v>23</v>
      </c>
      <c r="G55" s="4" t="s">
        <v>24</v>
      </c>
      <c r="H55" s="5">
        <f>42</f>
        <v>42</v>
      </c>
    </row>
    <row r="56" spans="1:8">
      <c r="A56" s="3" t="s">
        <v>70</v>
      </c>
      <c r="B56" s="4" t="s">
        <v>83</v>
      </c>
      <c r="C56" s="4" t="s">
        <v>84</v>
      </c>
      <c r="D56" s="3">
        <v>1</v>
      </c>
      <c r="E56" s="4" t="s">
        <v>22</v>
      </c>
      <c r="F56" s="4" t="s">
        <v>23</v>
      </c>
      <c r="G56" s="4" t="s">
        <v>24</v>
      </c>
      <c r="H56" s="5">
        <f>2</f>
        <v>2</v>
      </c>
    </row>
    <row r="57" spans="1:8">
      <c r="A57" s="3" t="s">
        <v>70</v>
      </c>
      <c r="B57" s="4" t="s">
        <v>85</v>
      </c>
      <c r="C57" s="4" t="s">
        <v>86</v>
      </c>
      <c r="D57" s="3">
        <v>1</v>
      </c>
      <c r="E57" s="4" t="s">
        <v>34</v>
      </c>
      <c r="F57" s="4" t="s">
        <v>35</v>
      </c>
      <c r="G57" s="4" t="s">
        <v>36</v>
      </c>
      <c r="H57" s="5">
        <f>250</f>
        <v>250</v>
      </c>
    </row>
    <row r="58" spans="1:8">
      <c r="A58" s="3" t="s">
        <v>70</v>
      </c>
      <c r="B58" s="4" t="s">
        <v>85</v>
      </c>
      <c r="C58" s="4" t="s">
        <v>86</v>
      </c>
      <c r="D58" s="3">
        <v>1</v>
      </c>
      <c r="E58" s="4" t="s">
        <v>13</v>
      </c>
      <c r="F58" s="4" t="s">
        <v>14</v>
      </c>
      <c r="G58" s="4" t="s">
        <v>15</v>
      </c>
      <c r="H58" s="5">
        <f>250</f>
        <v>250</v>
      </c>
    </row>
    <row r="59" spans="1:8">
      <c r="A59" s="3" t="s">
        <v>70</v>
      </c>
      <c r="B59" s="4" t="s">
        <v>85</v>
      </c>
      <c r="C59" s="4" t="s">
        <v>86</v>
      </c>
      <c r="D59" s="3">
        <v>3</v>
      </c>
      <c r="E59" s="4" t="s">
        <v>22</v>
      </c>
      <c r="F59" s="4" t="s">
        <v>23</v>
      </c>
      <c r="G59" s="4" t="s">
        <v>24</v>
      </c>
      <c r="H59" s="5">
        <f>142</f>
        <v>142</v>
      </c>
    </row>
    <row r="60" spans="1:8">
      <c r="A60" s="3" t="s">
        <v>70</v>
      </c>
      <c r="B60" s="4" t="s">
        <v>87</v>
      </c>
      <c r="C60" s="4" t="s">
        <v>88</v>
      </c>
      <c r="D60" s="3">
        <v>1</v>
      </c>
      <c r="E60" s="4" t="s">
        <v>22</v>
      </c>
      <c r="F60" s="4" t="s">
        <v>23</v>
      </c>
      <c r="G60" s="4" t="s">
        <v>24</v>
      </c>
      <c r="H60" s="5">
        <f>8</f>
        <v>8</v>
      </c>
    </row>
    <row r="61" spans="1:8">
      <c r="A61" s="3" t="s">
        <v>70</v>
      </c>
      <c r="B61" s="4" t="s">
        <v>89</v>
      </c>
      <c r="C61" s="4" t="s">
        <v>90</v>
      </c>
      <c r="D61" s="3">
        <v>1</v>
      </c>
      <c r="E61" s="4" t="s">
        <v>22</v>
      </c>
      <c r="F61" s="4" t="s">
        <v>23</v>
      </c>
      <c r="G61" s="4" t="s">
        <v>24</v>
      </c>
      <c r="H61" s="5">
        <f>10</f>
        <v>10</v>
      </c>
    </row>
    <row r="62" spans="1:8">
      <c r="A62" s="3" t="s">
        <v>70</v>
      </c>
      <c r="B62" s="4" t="s">
        <v>91</v>
      </c>
      <c r="C62" s="4" t="s">
        <v>92</v>
      </c>
      <c r="D62" s="3">
        <v>1</v>
      </c>
      <c r="E62" s="4" t="s">
        <v>22</v>
      </c>
      <c r="F62" s="4" t="s">
        <v>23</v>
      </c>
      <c r="G62" s="4" t="s">
        <v>24</v>
      </c>
      <c r="H62" s="5">
        <f>92</f>
        <v>92</v>
      </c>
    </row>
    <row r="63" spans="1:8">
      <c r="A63" s="3" t="s">
        <v>70</v>
      </c>
      <c r="B63" s="4" t="s">
        <v>93</v>
      </c>
      <c r="C63" s="4" t="s">
        <v>94</v>
      </c>
      <c r="D63" s="3">
        <v>1</v>
      </c>
      <c r="E63" s="4" t="s">
        <v>22</v>
      </c>
      <c r="F63" s="4" t="s">
        <v>23</v>
      </c>
      <c r="G63" s="4" t="s">
        <v>24</v>
      </c>
      <c r="H63" s="5">
        <f>6</f>
        <v>6</v>
      </c>
    </row>
    <row r="64" spans="1:8">
      <c r="A64" s="3" t="s">
        <v>70</v>
      </c>
      <c r="B64" s="4" t="s">
        <v>95</v>
      </c>
      <c r="C64" s="4" t="s">
        <v>96</v>
      </c>
      <c r="D64" s="3">
        <v>1</v>
      </c>
      <c r="E64" s="4" t="s">
        <v>22</v>
      </c>
      <c r="F64" s="4" t="s">
        <v>23</v>
      </c>
      <c r="G64" s="4" t="s">
        <v>24</v>
      </c>
      <c r="H64" s="5">
        <f>484</f>
        <v>484</v>
      </c>
    </row>
    <row r="65" spans="1:8">
      <c r="A65" s="3" t="s">
        <v>70</v>
      </c>
      <c r="B65" s="4" t="s">
        <v>95</v>
      </c>
      <c r="C65" s="4" t="s">
        <v>96</v>
      </c>
      <c r="D65" s="3">
        <v>2</v>
      </c>
      <c r="E65" s="4" t="s">
        <v>40</v>
      </c>
      <c r="F65" s="4" t="s">
        <v>41</v>
      </c>
      <c r="G65" s="4" t="s">
        <v>42</v>
      </c>
      <c r="H65" s="5">
        <f>100</f>
        <v>100</v>
      </c>
    </row>
    <row r="66" spans="1:8">
      <c r="A66" s="3" t="s">
        <v>70</v>
      </c>
      <c r="B66" s="4" t="s">
        <v>95</v>
      </c>
      <c r="C66" s="4" t="s">
        <v>96</v>
      </c>
      <c r="D66" s="3">
        <v>2</v>
      </c>
      <c r="E66" s="4" t="s">
        <v>13</v>
      </c>
      <c r="F66" s="4" t="s">
        <v>14</v>
      </c>
      <c r="G66" s="4" t="s">
        <v>15</v>
      </c>
      <c r="H66" s="5">
        <f>100</f>
        <v>100</v>
      </c>
    </row>
    <row r="67" spans="1:8">
      <c r="A67" s="3" t="s">
        <v>70</v>
      </c>
      <c r="B67" s="4" t="s">
        <v>97</v>
      </c>
      <c r="C67" s="4" t="s">
        <v>98</v>
      </c>
      <c r="D67" s="3">
        <v>1</v>
      </c>
      <c r="E67" s="4" t="s">
        <v>22</v>
      </c>
      <c r="F67" s="4" t="s">
        <v>23</v>
      </c>
      <c r="G67" s="4" t="s">
        <v>24</v>
      </c>
      <c r="H67" s="5">
        <f>2</f>
        <v>2</v>
      </c>
    </row>
    <row r="68" spans="1:8">
      <c r="A68" s="3" t="s">
        <v>70</v>
      </c>
      <c r="B68" s="4" t="s">
        <v>99</v>
      </c>
      <c r="C68" s="4" t="s">
        <v>100</v>
      </c>
      <c r="D68" s="3">
        <v>1</v>
      </c>
      <c r="E68" s="4" t="s">
        <v>22</v>
      </c>
      <c r="F68" s="4" t="s">
        <v>23</v>
      </c>
      <c r="G68" s="4" t="s">
        <v>24</v>
      </c>
      <c r="H68" s="5">
        <f>22</f>
        <v>22</v>
      </c>
    </row>
    <row r="69" spans="1:8">
      <c r="A69" s="3" t="s">
        <v>70</v>
      </c>
      <c r="B69" s="4" t="s">
        <v>101</v>
      </c>
      <c r="C69" s="4" t="s">
        <v>102</v>
      </c>
      <c r="D69" s="3">
        <v>1</v>
      </c>
      <c r="E69" s="4" t="s">
        <v>22</v>
      </c>
      <c r="F69" s="4" t="s">
        <v>23</v>
      </c>
      <c r="G69" s="4" t="s">
        <v>24</v>
      </c>
      <c r="H69" s="5">
        <f>2</f>
        <v>2</v>
      </c>
    </row>
    <row r="70" spans="1:8">
      <c r="A70" s="3" t="s">
        <v>70</v>
      </c>
      <c r="B70" s="4" t="s">
        <v>103</v>
      </c>
      <c r="C70" s="4" t="s">
        <v>104</v>
      </c>
      <c r="D70" s="3">
        <v>1</v>
      </c>
      <c r="E70" s="4" t="s">
        <v>22</v>
      </c>
      <c r="F70" s="4" t="s">
        <v>23</v>
      </c>
      <c r="G70" s="4" t="s">
        <v>24</v>
      </c>
      <c r="H70" s="5">
        <f>50</f>
        <v>50</v>
      </c>
    </row>
    <row r="71" spans="1:8">
      <c r="A71" s="3" t="s">
        <v>70</v>
      </c>
      <c r="B71" s="4" t="s">
        <v>105</v>
      </c>
      <c r="C71" s="4" t="s">
        <v>106</v>
      </c>
      <c r="D71" s="3">
        <v>1</v>
      </c>
      <c r="E71" s="4" t="s">
        <v>22</v>
      </c>
      <c r="F71" s="4" t="s">
        <v>23</v>
      </c>
      <c r="G71" s="4" t="s">
        <v>24</v>
      </c>
      <c r="H71" s="5">
        <f>2</f>
        <v>2</v>
      </c>
    </row>
    <row r="72" spans="1:8">
      <c r="A72" s="3" t="s">
        <v>70</v>
      </c>
      <c r="B72" s="4" t="s">
        <v>107</v>
      </c>
      <c r="C72" s="4" t="s">
        <v>108</v>
      </c>
      <c r="D72" s="3">
        <v>1</v>
      </c>
      <c r="E72" s="4" t="s">
        <v>22</v>
      </c>
      <c r="F72" s="4" t="s">
        <v>23</v>
      </c>
      <c r="G72" s="4" t="s">
        <v>24</v>
      </c>
      <c r="H72" s="5">
        <f>2</f>
        <v>2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  <ignoredErrors>
    <ignoredError sqref="D43:D45 D11:D13" numberStoredAsText="1"/>
  </ignoredErrors>
</worksheet>
</file>

<file path=docMetadata/LabelInfo.xml><?xml version="1.0" encoding="utf-8"?>
<clbl:labelList xmlns:clbl="http://schemas.microsoft.com/office/2020/mipLabelMetadata">
  <clbl:label id="{194db3f9-2286-46b9-ba58-9c0f26e25b2c}" enabled="1" method="Standar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2022-10-03T04:54:45Z</cp:lastPrinted>
  <dcterms:created xsi:type="dcterms:W3CDTF">2022-09-21T02:34:12Z</dcterms:created>
  <dcterms:modified xsi:type="dcterms:W3CDTF">2024-11-11T05:37:48Z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