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<sst xmlns="http://schemas.openxmlformats.org/spreadsheetml/2006/main" count="1102" uniqueCount="144">
  <si>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</si>
  <si>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</si>
  <si>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</si>
  <si>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</si>
  <si>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</si>
  <si>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</si>
  <si>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</si>
  <si>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</si>
  <si>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</si>
  <si>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20241120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</si>
  <si>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</si>
  <si>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</si>
  <si>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</si>
  <si>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</si>
  <si>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</si>
  <si>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</si>
  <si>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</si>
  <si>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</si>
  <si>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</si>
  <si>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</si>
  <si>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</si>
  <si>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</si>
  <si>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</si>
  <si>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</si>
  <si>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</si>
  <si>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</si>
  <si>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</si>
  <si>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</si>
  <si>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</si>
  <si>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</si>
  <si>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</si>
  <si>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</si>
  <si>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</si>
  <si>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</si>
  <si>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</si>
  <si>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</si>
  <si>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</si>
  <si>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</si>
  <si>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</si>
  <si>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</si>
  <si>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12795</t>
  </si>
  <si>
    <t>インタラクティブ証券</t>
  </si>
  <si>
    <t>Interactive Brokers Securities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</si>
  <si>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</si>
  <si>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</si>
  <si>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</si>
  <si>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</si>
  <si>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</si>
  <si>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</si>
  <si>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</si>
  <si>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</si>
  <si>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</si>
  <si>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</si>
  <si>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</si>
  <si>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</si>
  <si>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12330</t>
  </si>
  <si>
    <t>マネックス証券</t>
  </si>
  <si>
    <t>Monex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</si>
  <si>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</si>
  <si>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</si>
  <si>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</si>
  <si>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</si>
  <si>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</si>
  <si>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</si>
  <si>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</si>
  <si>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</si>
  <si>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</si>
  <si>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12888</t>
  </si>
  <si>
    <t>山和証券</t>
  </si>
  <si>
    <t>YAMAWA SECURITIES</t>
  </si>
  <si>
    <t>11792</t>
  </si>
  <si>
    <t>シティグループ証券</t>
  </si>
  <si>
    <t>Citigroup Global Markets Japan</t>
  </si>
  <si>
    <t>160030018</t>
  </si>
  <si>
    <t>NIKKEI 225 FUT 2503</t>
  </si>
  <si>
    <t>11638</t>
  </si>
  <si>
    <t>ナティクシス日本証券</t>
  </si>
  <si>
    <t>Natixis Japan Securities</t>
  </si>
  <si>
    <t>NK225MF</t>
  </si>
  <si>
    <t>169120019</t>
  </si>
  <si>
    <t>MINI NK225 FUT 2412</t>
  </si>
  <si>
    <t>12072</t>
  </si>
  <si>
    <t>東海東京証券</t>
  </si>
  <si>
    <t>Tokai Tokyo Securities</t>
  </si>
  <si>
    <t>12000</t>
  </si>
  <si>
    <t>大和証券</t>
  </si>
  <si>
    <t>Daiwa Securities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</si>
  <si>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</si>
  <si>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</si>
  <si>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</si>
  <si>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</si>
  <si>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</si>
  <si>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</si>
  <si>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160010019</t>
  </si>
  <si>
    <t>MINI NK225 FUT 2501</t>
  </si>
  <si>
    <t>11544</t>
  </si>
  <si>
    <t>岩井コスモ証券</t>
  </si>
  <si>
    <t>IwaiCosmo Securities</t>
  </si>
  <si>
    <t>160020019</t>
  </si>
  <si>
    <t>MINI NK225 FUT 2502</t>
  </si>
  <si>
    <t>12176</t>
  </si>
  <si>
    <t>ドイツ証券</t>
  </si>
  <si>
    <t>Deutsche Securities</t>
  </si>
  <si>
    <t>TOPIXF</t>
  </si>
  <si>
    <t>169120005</t>
  </si>
  <si>
    <t>TOPIX FUT 2412</t>
  </si>
  <si>
    <t>12724</t>
  </si>
  <si>
    <t>ＨＳＢＣ証券</t>
  </si>
  <si>
    <t>HSBC Securities (Japan)</t>
  </si>
  <si>
    <t>11512</t>
  </si>
  <si>
    <t>光世証券</t>
  </si>
  <si>
    <t>The Kosei Securities</t>
  </si>
  <si>
    <t>NK225E</t>
  </si>
  <si>
    <t>139247518</t>
  </si>
  <si>
    <t>NIKKEI 225 OOP P2412-37500</t>
  </si>
  <si>
    <t>139127618</t>
  </si>
  <si>
    <t>NIKKEI 225 OOP P2412-37625</t>
  </si>
  <si>
    <t>139247718</t>
  </si>
  <si>
    <t>NIKKEI 225 OOP P2412-37750</t>
  </si>
  <si>
    <t>189248018</t>
  </si>
  <si>
    <t>NIKKEI 225 OOP P2412-38000</t>
  </si>
  <si>
    <t>139248218</t>
  </si>
  <si>
    <t>NIKKEI 225 OOP P2412-38250</t>
  </si>
  <si>
    <t>139248518</t>
  </si>
  <si>
    <t>NIKKEI 225 OOP P2412-38500</t>
  </si>
  <si>
    <t>149129318</t>
  </si>
  <si>
    <t>NIKKEI 225 OOP C2412-39375</t>
  </si>
  <si>
    <t>149249218</t>
  </si>
  <si>
    <t>NIKKEI 225 OOP C2412-39250</t>
  </si>
  <si>
    <t>149249018</t>
  </si>
  <si>
    <t>NIKKEI 225 OOP C2412-39000</t>
  </si>
  <si>
    <t>11056</t>
  </si>
  <si>
    <t>安藤証券</t>
  </si>
  <si>
    <t>ANDO SECURITIES</t>
  </si>
  <si>
    <t>149128818</t>
  </si>
  <si>
    <t>NIKKEI 225 OOP C2412-38875</t>
  </si>
  <si>
    <t>149248718</t>
  </si>
  <si>
    <t>NIKKEI 225 OOP C2412-38750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</si>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</sst>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14496.0</f>
        <v>14496.0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6668.0</f>
        <v>6668.0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1831.0</f>
        <v>1831.0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1318.0</f>
        <v>1318.0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1098.0</f>
        <v>1098.0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1089.0</f>
        <v>1089.0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933.0</f>
        <v>933.0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688.0</f>
        <v>688.0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682.0</f>
        <v>682.0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669.0</f>
        <v>669.0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600.0</f>
        <v>600.0</v>
      </c>
    </row>
    <row r="20">
      <c r="A20" s="3" t="s">
        <v>10</v>
      </c>
      <c r="B20" s="4" t="s">
        <v>11</v>
      </c>
      <c r="C20" s="4" t="s">
        <v>12</v>
      </c>
      <c r="D20" s="3" t="n">
        <v>11.0</v>
      </c>
      <c r="E20" s="4" t="s">
        <v>46</v>
      </c>
      <c r="F20" s="4" t="s">
        <v>47</v>
      </c>
      <c r="G20" s="4" t="s">
        <v>48</v>
      </c>
      <c r="H20" s="5" t="n">
        <f>600.0</f>
        <v>600.0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416.0</f>
        <v>416.0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285.0</f>
        <v>285.0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284.0</f>
        <v>284.0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277.0</f>
        <v>277.0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222.0</f>
        <v>222.0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132.0</f>
        <v>132.0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94.0</f>
        <v>94.0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85.0</f>
        <v>85.0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302.0</f>
        <v>302.0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297.0</f>
        <v>297.0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284.0</f>
        <v>284.0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140.0</f>
        <v>140.0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139.0</f>
        <v>139.0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66.0</f>
        <v>66.0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48.0</f>
        <v>48.0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40.0</f>
        <v>40.0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34.0</f>
        <v>34.0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49</v>
      </c>
      <c r="F38" s="4" t="s">
        <v>50</v>
      </c>
      <c r="G38" s="4" t="s">
        <v>51</v>
      </c>
      <c r="H38" s="5" t="n">
        <f>31.0</f>
        <v>31.0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55</v>
      </c>
      <c r="F39" s="4" t="s">
        <v>56</v>
      </c>
      <c r="G39" s="4" t="s">
        <v>57</v>
      </c>
      <c r="H39" s="5" t="n">
        <f>26.0</f>
        <v>26.0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75</v>
      </c>
      <c r="F40" s="4" t="s">
        <v>76</v>
      </c>
      <c r="G40" s="4" t="s">
        <v>77</v>
      </c>
      <c r="H40" s="5" t="n">
        <f>1.0</f>
        <v>1.0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336820.0</f>
        <v>336820.0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126994.0</f>
        <v>126994.0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19</v>
      </c>
      <c r="F43" s="4" t="s">
        <v>20</v>
      </c>
      <c r="G43" s="4" t="s">
        <v>21</v>
      </c>
      <c r="H43" s="5" t="n">
        <f>61939.0</f>
        <v>61939.0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43</v>
      </c>
      <c r="F44" s="4" t="s">
        <v>44</v>
      </c>
      <c r="G44" s="4" t="s">
        <v>45</v>
      </c>
      <c r="H44" s="5" t="n">
        <f>36699.0</f>
        <v>36699.0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25</v>
      </c>
      <c r="F45" s="4" t="s">
        <v>26</v>
      </c>
      <c r="G45" s="4" t="s">
        <v>27</v>
      </c>
      <c r="H45" s="5" t="n">
        <f>34966.0</f>
        <v>34966.0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22</v>
      </c>
      <c r="F46" s="4" t="s">
        <v>23</v>
      </c>
      <c r="G46" s="4" t="s">
        <v>24</v>
      </c>
      <c r="H46" s="5" t="n">
        <f>18526.0</f>
        <v>18526.0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28</v>
      </c>
      <c r="F47" s="4" t="s">
        <v>29</v>
      </c>
      <c r="G47" s="4" t="s">
        <v>30</v>
      </c>
      <c r="H47" s="5" t="n">
        <f>18316.0</f>
        <v>18316.0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34</v>
      </c>
      <c r="F48" s="4" t="s">
        <v>35</v>
      </c>
      <c r="G48" s="4" t="s">
        <v>36</v>
      </c>
      <c r="H48" s="5" t="n">
        <f>12608.0</f>
        <v>12608.0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58</v>
      </c>
      <c r="F49" s="4" t="s">
        <v>59</v>
      </c>
      <c r="G49" s="4" t="s">
        <v>60</v>
      </c>
      <c r="H49" s="5" t="n">
        <f>10064.0</f>
        <v>10064.0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31</v>
      </c>
      <c r="F50" s="4" t="s">
        <v>32</v>
      </c>
      <c r="G50" s="4" t="s">
        <v>33</v>
      </c>
      <c r="H50" s="5" t="n">
        <f>8527.0</f>
        <v>8527.0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55</v>
      </c>
      <c r="F51" s="4" t="s">
        <v>56</v>
      </c>
      <c r="G51" s="4" t="s">
        <v>57</v>
      </c>
      <c r="H51" s="5" t="n">
        <f>8341.0</f>
        <v>8341.0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46</v>
      </c>
      <c r="F52" s="4" t="s">
        <v>47</v>
      </c>
      <c r="G52" s="4" t="s">
        <v>48</v>
      </c>
      <c r="H52" s="5" t="n">
        <f>5434.0</f>
        <v>5434.0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49</v>
      </c>
      <c r="F53" s="4" t="s">
        <v>50</v>
      </c>
      <c r="G53" s="4" t="s">
        <v>51</v>
      </c>
      <c r="H53" s="5" t="n">
        <f>4879.0</f>
        <v>4879.0</v>
      </c>
    </row>
    <row r="54">
      <c r="A54" s="3" t="s">
        <v>78</v>
      </c>
      <c r="B54" s="4" t="s">
        <v>79</v>
      </c>
      <c r="C54" s="4" t="s">
        <v>80</v>
      </c>
      <c r="D54" s="3" t="n">
        <v>14.0</v>
      </c>
      <c r="E54" s="4" t="s">
        <v>37</v>
      </c>
      <c r="F54" s="4" t="s">
        <v>38</v>
      </c>
      <c r="G54" s="4" t="s">
        <v>39</v>
      </c>
      <c r="H54" s="5" t="n">
        <f>3121.0</f>
        <v>3121.0</v>
      </c>
    </row>
    <row r="55">
      <c r="A55" s="3" t="s">
        <v>78</v>
      </c>
      <c r="B55" s="4" t="s">
        <v>79</v>
      </c>
      <c r="C55" s="4" t="s">
        <v>80</v>
      </c>
      <c r="D55" s="3" t="n">
        <v>15.0</v>
      </c>
      <c r="E55" s="4" t="s">
        <v>61</v>
      </c>
      <c r="F55" s="4" t="s">
        <v>62</v>
      </c>
      <c r="G55" s="4" t="s">
        <v>63</v>
      </c>
      <c r="H55" s="5" t="n">
        <f>2331.0</f>
        <v>2331.0</v>
      </c>
    </row>
    <row r="56">
      <c r="A56" s="3" t="s">
        <v>78</v>
      </c>
      <c r="B56" s="4" t="s">
        <v>79</v>
      </c>
      <c r="C56" s="4" t="s">
        <v>80</v>
      </c>
      <c r="D56" s="3" t="n">
        <v>16.0</v>
      </c>
      <c r="E56" s="4" t="s">
        <v>40</v>
      </c>
      <c r="F56" s="4" t="s">
        <v>41</v>
      </c>
      <c r="G56" s="4" t="s">
        <v>42</v>
      </c>
      <c r="H56" s="5" t="n">
        <f>2200.0</f>
        <v>2200.0</v>
      </c>
    </row>
    <row r="57">
      <c r="A57" s="3" t="s">
        <v>78</v>
      </c>
      <c r="B57" s="4" t="s">
        <v>79</v>
      </c>
      <c r="C57" s="4" t="s">
        <v>80</v>
      </c>
      <c r="D57" s="3" t="n">
        <v>17.0</v>
      </c>
      <c r="E57" s="4" t="s">
        <v>81</v>
      </c>
      <c r="F57" s="4" t="s">
        <v>82</v>
      </c>
      <c r="G57" s="4" t="s">
        <v>83</v>
      </c>
      <c r="H57" s="5" t="n">
        <f>1979.0</f>
        <v>1979.0</v>
      </c>
    </row>
    <row r="58">
      <c r="A58" s="3" t="s">
        <v>78</v>
      </c>
      <c r="B58" s="4" t="s">
        <v>79</v>
      </c>
      <c r="C58" s="4" t="s">
        <v>80</v>
      </c>
      <c r="D58" s="3" t="n">
        <v>18.0</v>
      </c>
      <c r="E58" s="4" t="s">
        <v>84</v>
      </c>
      <c r="F58" s="4" t="s">
        <v>85</v>
      </c>
      <c r="G58" s="4" t="s">
        <v>86</v>
      </c>
      <c r="H58" s="5" t="n">
        <f>1775.0</f>
        <v>1775.0</v>
      </c>
    </row>
    <row r="59">
      <c r="A59" s="3" t="s">
        <v>78</v>
      </c>
      <c r="B59" s="4" t="s">
        <v>79</v>
      </c>
      <c r="C59" s="4" t="s">
        <v>80</v>
      </c>
      <c r="D59" s="3" t="n">
        <v>19.0</v>
      </c>
      <c r="E59" s="4" t="s">
        <v>87</v>
      </c>
      <c r="F59" s="4" t="s">
        <v>88</v>
      </c>
      <c r="G59" s="4" t="s">
        <v>89</v>
      </c>
      <c r="H59" s="5" t="n">
        <f>1667.0</f>
        <v>1667.0</v>
      </c>
    </row>
    <row r="60">
      <c r="A60" s="3" t="s">
        <v>78</v>
      </c>
      <c r="B60" s="4" t="s">
        <v>79</v>
      </c>
      <c r="C60" s="4" t="s">
        <v>80</v>
      </c>
      <c r="D60" s="3" t="n">
        <v>20.0</v>
      </c>
      <c r="E60" s="4" t="s">
        <v>90</v>
      </c>
      <c r="F60" s="4" t="s">
        <v>91</v>
      </c>
      <c r="G60" s="4" t="s">
        <v>92</v>
      </c>
      <c r="H60" s="5" t="n">
        <f>1011.0</f>
        <v>1011.0</v>
      </c>
    </row>
    <row r="61">
      <c r="A61" s="3" t="s">
        <v>78</v>
      </c>
      <c r="B61" s="4" t="s">
        <v>93</v>
      </c>
      <c r="C61" s="4" t="s">
        <v>94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7798.0</f>
        <v>7798.0</v>
      </c>
    </row>
    <row r="62">
      <c r="A62" s="3" t="s">
        <v>78</v>
      </c>
      <c r="B62" s="4" t="s">
        <v>93</v>
      </c>
      <c r="C62" s="4" t="s">
        <v>94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2755.0</f>
        <v>2755.0</v>
      </c>
    </row>
    <row r="63">
      <c r="A63" s="3" t="s">
        <v>78</v>
      </c>
      <c r="B63" s="4" t="s">
        <v>93</v>
      </c>
      <c r="C63" s="4" t="s">
        <v>94</v>
      </c>
      <c r="D63" s="3" t="n">
        <v>3.0</v>
      </c>
      <c r="E63" s="4" t="s">
        <v>19</v>
      </c>
      <c r="F63" s="4" t="s">
        <v>20</v>
      </c>
      <c r="G63" s="4" t="s">
        <v>21</v>
      </c>
      <c r="H63" s="5" t="n">
        <f>484.0</f>
        <v>484.0</v>
      </c>
    </row>
    <row r="64">
      <c r="A64" s="3" t="s">
        <v>78</v>
      </c>
      <c r="B64" s="4" t="s">
        <v>93</v>
      </c>
      <c r="C64" s="4" t="s">
        <v>94</v>
      </c>
      <c r="D64" s="3" t="n">
        <v>4.0</v>
      </c>
      <c r="E64" s="4" t="s">
        <v>31</v>
      </c>
      <c r="F64" s="4" t="s">
        <v>32</v>
      </c>
      <c r="G64" s="4" t="s">
        <v>33</v>
      </c>
      <c r="H64" s="5" t="n">
        <f>470.0</f>
        <v>470.0</v>
      </c>
    </row>
    <row r="65">
      <c r="A65" s="3" t="s">
        <v>78</v>
      </c>
      <c r="B65" s="4" t="s">
        <v>93</v>
      </c>
      <c r="C65" s="4" t="s">
        <v>94</v>
      </c>
      <c r="D65" s="3" t="n">
        <v>5.0</v>
      </c>
      <c r="E65" s="4" t="s">
        <v>49</v>
      </c>
      <c r="F65" s="4" t="s">
        <v>50</v>
      </c>
      <c r="G65" s="4" t="s">
        <v>51</v>
      </c>
      <c r="H65" s="5" t="n">
        <f>302.0</f>
        <v>302.0</v>
      </c>
    </row>
    <row r="66">
      <c r="A66" s="3" t="s">
        <v>78</v>
      </c>
      <c r="B66" s="4" t="s">
        <v>93</v>
      </c>
      <c r="C66" s="4" t="s">
        <v>94</v>
      </c>
      <c r="D66" s="3" t="n">
        <v>6.0</v>
      </c>
      <c r="E66" s="4" t="s">
        <v>25</v>
      </c>
      <c r="F66" s="4" t="s">
        <v>26</v>
      </c>
      <c r="G66" s="4" t="s">
        <v>27</v>
      </c>
      <c r="H66" s="5" t="n">
        <f>164.0</f>
        <v>164.0</v>
      </c>
    </row>
    <row r="67">
      <c r="A67" s="3" t="s">
        <v>78</v>
      </c>
      <c r="B67" s="4" t="s">
        <v>93</v>
      </c>
      <c r="C67" s="4" t="s">
        <v>94</v>
      </c>
      <c r="D67" s="3" t="n">
        <v>7.0</v>
      </c>
      <c r="E67" s="4" t="s">
        <v>55</v>
      </c>
      <c r="F67" s="4" t="s">
        <v>56</v>
      </c>
      <c r="G67" s="4" t="s">
        <v>57</v>
      </c>
      <c r="H67" s="5" t="n">
        <f>91.0</f>
        <v>91.0</v>
      </c>
    </row>
    <row r="68">
      <c r="A68" s="3" t="s">
        <v>78</v>
      </c>
      <c r="B68" s="4" t="s">
        <v>93</v>
      </c>
      <c r="C68" s="4" t="s">
        <v>94</v>
      </c>
      <c r="D68" s="3" t="n">
        <v>8.0</v>
      </c>
      <c r="E68" s="4" t="s">
        <v>28</v>
      </c>
      <c r="F68" s="4" t="s">
        <v>29</v>
      </c>
      <c r="G68" s="4" t="s">
        <v>30</v>
      </c>
      <c r="H68" s="5" t="n">
        <f>49.0</f>
        <v>49.0</v>
      </c>
    </row>
    <row r="69">
      <c r="A69" s="3" t="s">
        <v>78</v>
      </c>
      <c r="B69" s="4" t="s">
        <v>93</v>
      </c>
      <c r="C69" s="4" t="s">
        <v>94</v>
      </c>
      <c r="D69" s="3" t="n">
        <v>9.0</v>
      </c>
      <c r="E69" s="4" t="s">
        <v>43</v>
      </c>
      <c r="F69" s="4" t="s">
        <v>44</v>
      </c>
      <c r="G69" s="4" t="s">
        <v>45</v>
      </c>
      <c r="H69" s="5" t="n">
        <f>37.0</f>
        <v>37.0</v>
      </c>
    </row>
    <row r="70">
      <c r="A70" s="3" t="s">
        <v>78</v>
      </c>
      <c r="B70" s="4" t="s">
        <v>93</v>
      </c>
      <c r="C70" s="4" t="s">
        <v>94</v>
      </c>
      <c r="D70" s="3" t="n">
        <v>10.0</v>
      </c>
      <c r="E70" s="4" t="s">
        <v>95</v>
      </c>
      <c r="F70" s="4" t="s">
        <v>96</v>
      </c>
      <c r="G70" s="4" t="s">
        <v>97</v>
      </c>
      <c r="H70" s="5" t="n">
        <f>26.0</f>
        <v>26.0</v>
      </c>
    </row>
    <row r="71">
      <c r="A71" s="3" t="s">
        <v>78</v>
      </c>
      <c r="B71" s="4" t="s">
        <v>93</v>
      </c>
      <c r="C71" s="4" t="s">
        <v>94</v>
      </c>
      <c r="D71" s="3" t="n">
        <v>11.0</v>
      </c>
      <c r="E71" s="4" t="s">
        <v>58</v>
      </c>
      <c r="F71" s="4" t="s">
        <v>59</v>
      </c>
      <c r="G71" s="4" t="s">
        <v>60</v>
      </c>
      <c r="H71" s="5" t="n">
        <f>10.0</f>
        <v>10.0</v>
      </c>
    </row>
    <row r="72">
      <c r="A72" s="3" t="s">
        <v>78</v>
      </c>
      <c r="B72" s="4" t="s">
        <v>93</v>
      </c>
      <c r="C72" s="4" t="s">
        <v>94</v>
      </c>
      <c r="D72" s="3" t="n">
        <v>12.0</v>
      </c>
      <c r="E72" s="4" t="s">
        <v>40</v>
      </c>
      <c r="F72" s="4" t="s">
        <v>41</v>
      </c>
      <c r="G72" s="4" t="s">
        <v>42</v>
      </c>
      <c r="H72" s="5" t="n">
        <f>5.0</f>
        <v>5.0</v>
      </c>
    </row>
    <row r="73">
      <c r="A73" s="3" t="s">
        <v>78</v>
      </c>
      <c r="B73" s="4" t="s">
        <v>93</v>
      </c>
      <c r="C73" s="4" t="s">
        <v>94</v>
      </c>
      <c r="D73" s="3" t="n">
        <v>13.0</v>
      </c>
      <c r="E73" s="4" t="s">
        <v>90</v>
      </c>
      <c r="F73" s="4" t="s">
        <v>91</v>
      </c>
      <c r="G73" s="4" t="s">
        <v>92</v>
      </c>
      <c r="H73" s="5" t="n">
        <f>1.0</f>
        <v>1.0</v>
      </c>
    </row>
    <row r="74">
      <c r="A74" s="3" t="s">
        <v>78</v>
      </c>
      <c r="B74" s="4" t="s">
        <v>98</v>
      </c>
      <c r="C74" s="4" t="s">
        <v>99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116.0</f>
        <v>116.0</v>
      </c>
    </row>
    <row r="75">
      <c r="A75" s="3" t="s">
        <v>78</v>
      </c>
      <c r="B75" s="4" t="s">
        <v>98</v>
      </c>
      <c r="C75" s="4" t="s">
        <v>99</v>
      </c>
      <c r="D75" s="3" t="n">
        <v>2.0</v>
      </c>
      <c r="E75" s="4" t="s">
        <v>49</v>
      </c>
      <c r="F75" s="4" t="s">
        <v>50</v>
      </c>
      <c r="G75" s="4" t="s">
        <v>51</v>
      </c>
      <c r="H75" s="5" t="n">
        <f>53.0</f>
        <v>53.0</v>
      </c>
    </row>
    <row r="76">
      <c r="A76" s="3" t="s">
        <v>78</v>
      </c>
      <c r="B76" s="4" t="s">
        <v>98</v>
      </c>
      <c r="C76" s="4" t="s">
        <v>99</v>
      </c>
      <c r="D76" s="3" t="n">
        <v>3.0</v>
      </c>
      <c r="E76" s="4" t="s">
        <v>13</v>
      </c>
      <c r="F76" s="4" t="s">
        <v>14</v>
      </c>
      <c r="G76" s="4" t="s">
        <v>15</v>
      </c>
      <c r="H76" s="5" t="n">
        <f>41.0</f>
        <v>41.0</v>
      </c>
    </row>
    <row r="77">
      <c r="A77" s="3" t="s">
        <v>78</v>
      </c>
      <c r="B77" s="4" t="s">
        <v>98</v>
      </c>
      <c r="C77" s="4" t="s">
        <v>99</v>
      </c>
      <c r="D77" s="3" t="n">
        <v>4.0</v>
      </c>
      <c r="E77" s="4" t="s">
        <v>19</v>
      </c>
      <c r="F77" s="4" t="s">
        <v>20</v>
      </c>
      <c r="G77" s="4" t="s">
        <v>21</v>
      </c>
      <c r="H77" s="5" t="n">
        <f>26.0</f>
        <v>26.0</v>
      </c>
    </row>
    <row r="78">
      <c r="A78" s="3" t="s">
        <v>78</v>
      </c>
      <c r="B78" s="4" t="s">
        <v>98</v>
      </c>
      <c r="C78" s="4" t="s">
        <v>99</v>
      </c>
      <c r="D78" s="3" t="n">
        <v>5.0</v>
      </c>
      <c r="E78" s="4" t="s">
        <v>31</v>
      </c>
      <c r="F78" s="4" t="s">
        <v>32</v>
      </c>
      <c r="G78" s="4" t="s">
        <v>33</v>
      </c>
      <c r="H78" s="5" t="n">
        <f>22.0</f>
        <v>22.0</v>
      </c>
    </row>
    <row r="79">
      <c r="A79" s="3" t="s">
        <v>78</v>
      </c>
      <c r="B79" s="4" t="s">
        <v>98</v>
      </c>
      <c r="C79" s="4" t="s">
        <v>99</v>
      </c>
      <c r="D79" s="3" t="n">
        <v>6.0</v>
      </c>
      <c r="E79" s="4" t="s">
        <v>25</v>
      </c>
      <c r="F79" s="4" t="s">
        <v>26</v>
      </c>
      <c r="G79" s="4" t="s">
        <v>27</v>
      </c>
      <c r="H79" s="5" t="n">
        <f>17.0</f>
        <v>17.0</v>
      </c>
    </row>
    <row r="80">
      <c r="A80" s="3" t="s">
        <v>78</v>
      </c>
      <c r="B80" s="4" t="s">
        <v>98</v>
      </c>
      <c r="C80" s="4" t="s">
        <v>99</v>
      </c>
      <c r="D80" s="3" t="n">
        <v>7.0</v>
      </c>
      <c r="E80" s="4" t="s">
        <v>55</v>
      </c>
      <c r="F80" s="4" t="s">
        <v>56</v>
      </c>
      <c r="G80" s="4" t="s">
        <v>57</v>
      </c>
      <c r="H80" s="5" t="n">
        <f>8.0</f>
        <v>8.0</v>
      </c>
    </row>
    <row r="81">
      <c r="A81" s="3" t="s">
        <v>78</v>
      </c>
      <c r="B81" s="4" t="s">
        <v>98</v>
      </c>
      <c r="C81" s="4" t="s">
        <v>99</v>
      </c>
      <c r="D81" s="3" t="n">
        <v>8.0</v>
      </c>
      <c r="E81" s="4" t="s">
        <v>100</v>
      </c>
      <c r="F81" s="4" t="s">
        <v>101</v>
      </c>
      <c r="G81" s="4" t="s">
        <v>102</v>
      </c>
      <c r="H81" s="5" t="n">
        <f>1.0</f>
        <v>1.0</v>
      </c>
    </row>
    <row r="82">
      <c r="A82" s="3" t="s">
        <v>103</v>
      </c>
      <c r="B82" s="4" t="s">
        <v>104</v>
      </c>
      <c r="C82" s="4" t="s">
        <v>105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11144.0</f>
        <v>11144.0</v>
      </c>
    </row>
    <row r="83">
      <c r="A83" s="3" t="s">
        <v>103</v>
      </c>
      <c r="B83" s="4" t="s">
        <v>104</v>
      </c>
      <c r="C83" s="4" t="s">
        <v>105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5073.0</f>
        <v>5073.0</v>
      </c>
    </row>
    <row r="84">
      <c r="A84" s="3" t="s">
        <v>103</v>
      </c>
      <c r="B84" s="4" t="s">
        <v>104</v>
      </c>
      <c r="C84" s="4" t="s">
        <v>105</v>
      </c>
      <c r="D84" s="3" t="n">
        <v>3.0</v>
      </c>
      <c r="E84" s="4" t="s">
        <v>28</v>
      </c>
      <c r="F84" s="4" t="s">
        <v>29</v>
      </c>
      <c r="G84" s="4" t="s">
        <v>30</v>
      </c>
      <c r="H84" s="5" t="n">
        <f>2182.0</f>
        <v>2182.0</v>
      </c>
    </row>
    <row r="85">
      <c r="A85" s="3" t="s">
        <v>103</v>
      </c>
      <c r="B85" s="4" t="s">
        <v>104</v>
      </c>
      <c r="C85" s="4" t="s">
        <v>105</v>
      </c>
      <c r="D85" s="3" t="n">
        <v>4.0</v>
      </c>
      <c r="E85" s="4" t="s">
        <v>46</v>
      </c>
      <c r="F85" s="4" t="s">
        <v>47</v>
      </c>
      <c r="G85" s="4" t="s">
        <v>48</v>
      </c>
      <c r="H85" s="5" t="n">
        <f>1687.0</f>
        <v>1687.0</v>
      </c>
    </row>
    <row r="86">
      <c r="A86" s="3" t="s">
        <v>103</v>
      </c>
      <c r="B86" s="4" t="s">
        <v>104</v>
      </c>
      <c r="C86" s="4" t="s">
        <v>105</v>
      </c>
      <c r="D86" s="3" t="n">
        <v>5.0</v>
      </c>
      <c r="E86" s="4" t="s">
        <v>34</v>
      </c>
      <c r="F86" s="4" t="s">
        <v>35</v>
      </c>
      <c r="G86" s="4" t="s">
        <v>36</v>
      </c>
      <c r="H86" s="5" t="n">
        <f>1210.0</f>
        <v>1210.0</v>
      </c>
    </row>
    <row r="87">
      <c r="A87" s="3" t="s">
        <v>103</v>
      </c>
      <c r="B87" s="4" t="s">
        <v>104</v>
      </c>
      <c r="C87" s="4" t="s">
        <v>105</v>
      </c>
      <c r="D87" s="3" t="n">
        <v>6.0</v>
      </c>
      <c r="E87" s="4" t="s">
        <v>37</v>
      </c>
      <c r="F87" s="4" t="s">
        <v>38</v>
      </c>
      <c r="G87" s="4" t="s">
        <v>39</v>
      </c>
      <c r="H87" s="5" t="n">
        <f>1068.0</f>
        <v>1068.0</v>
      </c>
    </row>
    <row r="88">
      <c r="A88" s="3" t="s">
        <v>103</v>
      </c>
      <c r="B88" s="4" t="s">
        <v>104</v>
      </c>
      <c r="C88" s="4" t="s">
        <v>105</v>
      </c>
      <c r="D88" s="3" t="n">
        <v>7.0</v>
      </c>
      <c r="E88" s="4" t="s">
        <v>22</v>
      </c>
      <c r="F88" s="4" t="s">
        <v>23</v>
      </c>
      <c r="G88" s="4" t="s">
        <v>24</v>
      </c>
      <c r="H88" s="5" t="n">
        <f>800.0</f>
        <v>800.0</v>
      </c>
    </row>
    <row r="89">
      <c r="A89" s="3" t="s">
        <v>103</v>
      </c>
      <c r="B89" s="4" t="s">
        <v>104</v>
      </c>
      <c r="C89" s="4" t="s">
        <v>105</v>
      </c>
      <c r="D89" s="3" t="n">
        <v>8.0</v>
      </c>
      <c r="E89" s="4" t="s">
        <v>19</v>
      </c>
      <c r="F89" s="4" t="s">
        <v>20</v>
      </c>
      <c r="G89" s="4" t="s">
        <v>21</v>
      </c>
      <c r="H89" s="5" t="n">
        <f>663.0</f>
        <v>663.0</v>
      </c>
    </row>
    <row r="90">
      <c r="A90" s="3" t="s">
        <v>103</v>
      </c>
      <c r="B90" s="4" t="s">
        <v>104</v>
      </c>
      <c r="C90" s="4" t="s">
        <v>105</v>
      </c>
      <c r="D90" s="3" t="n">
        <v>9.0</v>
      </c>
      <c r="E90" s="4" t="s">
        <v>61</v>
      </c>
      <c r="F90" s="4" t="s">
        <v>62</v>
      </c>
      <c r="G90" s="4" t="s">
        <v>63</v>
      </c>
      <c r="H90" s="5" t="n">
        <f>550.0</f>
        <v>550.0</v>
      </c>
    </row>
    <row r="91">
      <c r="A91" s="3" t="s">
        <v>103</v>
      </c>
      <c r="B91" s="4" t="s">
        <v>104</v>
      </c>
      <c r="C91" s="4" t="s">
        <v>105</v>
      </c>
      <c r="D91" s="3" t="n">
        <v>10.0</v>
      </c>
      <c r="E91" s="4" t="s">
        <v>52</v>
      </c>
      <c r="F91" s="4" t="s">
        <v>53</v>
      </c>
      <c r="G91" s="4" t="s">
        <v>54</v>
      </c>
      <c r="H91" s="5" t="n">
        <f>220.0</f>
        <v>220.0</v>
      </c>
    </row>
    <row r="92">
      <c r="A92" s="3" t="s">
        <v>103</v>
      </c>
      <c r="B92" s="4" t="s">
        <v>104</v>
      </c>
      <c r="C92" s="4" t="s">
        <v>105</v>
      </c>
      <c r="D92" s="3" t="n">
        <v>11.0</v>
      </c>
      <c r="E92" s="4" t="s">
        <v>90</v>
      </c>
      <c r="F92" s="4" t="s">
        <v>91</v>
      </c>
      <c r="G92" s="4" t="s">
        <v>92</v>
      </c>
      <c r="H92" s="5" t="n">
        <f>105.0</f>
        <v>105.0</v>
      </c>
    </row>
    <row r="93">
      <c r="A93" s="3" t="s">
        <v>103</v>
      </c>
      <c r="B93" s="4" t="s">
        <v>104</v>
      </c>
      <c r="C93" s="4" t="s">
        <v>105</v>
      </c>
      <c r="D93" s="3" t="n">
        <v>12.0</v>
      </c>
      <c r="E93" s="4" t="s">
        <v>43</v>
      </c>
      <c r="F93" s="4" t="s">
        <v>44</v>
      </c>
      <c r="G93" s="4" t="s">
        <v>45</v>
      </c>
      <c r="H93" s="5" t="n">
        <f>72.0</f>
        <v>72.0</v>
      </c>
    </row>
    <row r="94">
      <c r="A94" s="3" t="s">
        <v>103</v>
      </c>
      <c r="B94" s="4" t="s">
        <v>104</v>
      </c>
      <c r="C94" s="4" t="s">
        <v>105</v>
      </c>
      <c r="D94" s="3" t="n">
        <v>13.0</v>
      </c>
      <c r="E94" s="4" t="s">
        <v>40</v>
      </c>
      <c r="F94" s="4" t="s">
        <v>41</v>
      </c>
      <c r="G94" s="4" t="s">
        <v>42</v>
      </c>
      <c r="H94" s="5" t="n">
        <f>71.0</f>
        <v>71.0</v>
      </c>
    </row>
    <row r="95">
      <c r="A95" s="3" t="s">
        <v>103</v>
      </c>
      <c r="B95" s="4" t="s">
        <v>104</v>
      </c>
      <c r="C95" s="4" t="s">
        <v>105</v>
      </c>
      <c r="D95" s="3" t="n">
        <v>14.0</v>
      </c>
      <c r="E95" s="4" t="s">
        <v>58</v>
      </c>
      <c r="F95" s="4" t="s">
        <v>59</v>
      </c>
      <c r="G95" s="4" t="s">
        <v>60</v>
      </c>
      <c r="H95" s="5" t="n">
        <f>59.0</f>
        <v>59.0</v>
      </c>
    </row>
    <row r="96">
      <c r="A96" s="3" t="s">
        <v>103</v>
      </c>
      <c r="B96" s="4" t="s">
        <v>104</v>
      </c>
      <c r="C96" s="4" t="s">
        <v>105</v>
      </c>
      <c r="D96" s="3" t="n">
        <v>15.0</v>
      </c>
      <c r="E96" s="4" t="s">
        <v>70</v>
      </c>
      <c r="F96" s="4" t="s">
        <v>71</v>
      </c>
      <c r="G96" s="4" t="s">
        <v>72</v>
      </c>
      <c r="H96" s="5" t="n">
        <f>53.0</f>
        <v>53.0</v>
      </c>
    </row>
    <row r="97">
      <c r="A97" s="3" t="s">
        <v>103</v>
      </c>
      <c r="B97" s="4" t="s">
        <v>104</v>
      </c>
      <c r="C97" s="4" t="s">
        <v>105</v>
      </c>
      <c r="D97" s="3" t="n">
        <v>16.0</v>
      </c>
      <c r="E97" s="4" t="s">
        <v>31</v>
      </c>
      <c r="F97" s="4" t="s">
        <v>32</v>
      </c>
      <c r="G97" s="4" t="s">
        <v>33</v>
      </c>
      <c r="H97" s="5" t="n">
        <f>45.0</f>
        <v>45.0</v>
      </c>
    </row>
    <row r="98">
      <c r="A98" s="3" t="s">
        <v>103</v>
      </c>
      <c r="B98" s="4" t="s">
        <v>104</v>
      </c>
      <c r="C98" s="4" t="s">
        <v>105</v>
      </c>
      <c r="D98" s="3" t="n">
        <v>17.0</v>
      </c>
      <c r="E98" s="4" t="s">
        <v>64</v>
      </c>
      <c r="F98" s="4" t="s">
        <v>65</v>
      </c>
      <c r="G98" s="4" t="s">
        <v>66</v>
      </c>
      <c r="H98" s="5" t="n">
        <f>33.0</f>
        <v>33.0</v>
      </c>
    </row>
    <row r="99">
      <c r="A99" s="3" t="s">
        <v>103</v>
      </c>
      <c r="B99" s="4" t="s">
        <v>104</v>
      </c>
      <c r="C99" s="4" t="s">
        <v>105</v>
      </c>
      <c r="D99" s="3" t="n">
        <v>18.0</v>
      </c>
      <c r="E99" s="4" t="s">
        <v>106</v>
      </c>
      <c r="F99" s="4" t="s">
        <v>107</v>
      </c>
      <c r="G99" s="4" t="s">
        <v>108</v>
      </c>
      <c r="H99" s="5" t="n">
        <f>30.0</f>
        <v>30.0</v>
      </c>
    </row>
    <row r="100">
      <c r="A100" s="3" t="s">
        <v>103</v>
      </c>
      <c r="B100" s="4" t="s">
        <v>104</v>
      </c>
      <c r="C100" s="4" t="s">
        <v>105</v>
      </c>
      <c r="D100" s="3" t="n">
        <v>19.0</v>
      </c>
      <c r="E100" s="4" t="s">
        <v>87</v>
      </c>
      <c r="F100" s="4" t="s">
        <v>88</v>
      </c>
      <c r="G100" s="4" t="s">
        <v>89</v>
      </c>
      <c r="H100" s="5" t="n">
        <f>24.0</f>
        <v>24.0</v>
      </c>
    </row>
    <row r="101">
      <c r="A101" s="3" t="s">
        <v>103</v>
      </c>
      <c r="B101" s="4" t="s">
        <v>104</v>
      </c>
      <c r="C101" s="4" t="s">
        <v>105</v>
      </c>
      <c r="D101" s="3" t="n">
        <v>20.0</v>
      </c>
      <c r="E101" s="4" t="s">
        <v>109</v>
      </c>
      <c r="F101" s="4" t="s">
        <v>110</v>
      </c>
      <c r="G101" s="4" t="s">
        <v>111</v>
      </c>
      <c r="H101" s="5" t="n">
        <f>11.0</f>
        <v>11.0</v>
      </c>
    </row>
    <row r="102">
      <c r="A102" s="3" t="s">
        <v>112</v>
      </c>
      <c r="B102" s="4" t="s">
        <v>113</v>
      </c>
      <c r="C102" s="4" t="s">
        <v>114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278.0</f>
        <v>278.0</v>
      </c>
    </row>
    <row r="103">
      <c r="A103" s="3" t="s">
        <v>112</v>
      </c>
      <c r="B103" s="4" t="s">
        <v>113</v>
      </c>
      <c r="C103" s="4" t="s">
        <v>114</v>
      </c>
      <c r="D103" s="3" t="n">
        <v>2.0</v>
      </c>
      <c r="E103" s="4" t="s">
        <v>61</v>
      </c>
      <c r="F103" s="4" t="s">
        <v>62</v>
      </c>
      <c r="G103" s="4" t="s">
        <v>63</v>
      </c>
      <c r="H103" s="5" t="n">
        <f>170.0</f>
        <v>170.0</v>
      </c>
    </row>
    <row r="104">
      <c r="A104" s="3" t="s">
        <v>112</v>
      </c>
      <c r="B104" s="4" t="s">
        <v>113</v>
      </c>
      <c r="C104" s="4" t="s">
        <v>114</v>
      </c>
      <c r="D104" s="3" t="n">
        <v>3.0</v>
      </c>
      <c r="E104" s="4" t="s">
        <v>43</v>
      </c>
      <c r="F104" s="4" t="s">
        <v>44</v>
      </c>
      <c r="G104" s="4" t="s">
        <v>45</v>
      </c>
      <c r="H104" s="5" t="n">
        <f>31.0</f>
        <v>31.0</v>
      </c>
    </row>
    <row r="105">
      <c r="A105" s="3" t="s">
        <v>112</v>
      </c>
      <c r="B105" s="4" t="s">
        <v>113</v>
      </c>
      <c r="C105" s="4" t="s">
        <v>114</v>
      </c>
      <c r="D105" s="3" t="n">
        <v>4.0</v>
      </c>
      <c r="E105" s="4" t="s">
        <v>19</v>
      </c>
      <c r="F105" s="4" t="s">
        <v>20</v>
      </c>
      <c r="G105" s="4" t="s">
        <v>21</v>
      </c>
      <c r="H105" s="5" t="n">
        <f>22.0</f>
        <v>22.0</v>
      </c>
    </row>
    <row r="106">
      <c r="A106" s="3" t="s">
        <v>112</v>
      </c>
      <c r="B106" s="4" t="s">
        <v>113</v>
      </c>
      <c r="C106" s="4" t="s">
        <v>114</v>
      </c>
      <c r="D106" s="3" t="n">
        <v>5.0</v>
      </c>
      <c r="E106" s="4" t="s">
        <v>31</v>
      </c>
      <c r="F106" s="4" t="s">
        <v>32</v>
      </c>
      <c r="G106" s="4" t="s">
        <v>33</v>
      </c>
      <c r="H106" s="5" t="n">
        <f>20.0</f>
        <v>20.0</v>
      </c>
    </row>
    <row r="107">
      <c r="A107" s="3" t="s">
        <v>112</v>
      </c>
      <c r="B107" s="4" t="s">
        <v>113</v>
      </c>
      <c r="C107" s="4" t="s">
        <v>114</v>
      </c>
      <c r="D107" s="3" t="n">
        <v>6.0</v>
      </c>
      <c r="E107" s="4" t="s">
        <v>55</v>
      </c>
      <c r="F107" s="4" t="s">
        <v>56</v>
      </c>
      <c r="G107" s="4" t="s">
        <v>57</v>
      </c>
      <c r="H107" s="5" t="n">
        <f>17.0</f>
        <v>17.0</v>
      </c>
    </row>
    <row r="108">
      <c r="A108" s="3" t="s">
        <v>112</v>
      </c>
      <c r="B108" s="4" t="s">
        <v>113</v>
      </c>
      <c r="C108" s="4" t="s">
        <v>114</v>
      </c>
      <c r="D108" s="3" t="n">
        <v>7.0</v>
      </c>
      <c r="E108" s="4" t="s">
        <v>90</v>
      </c>
      <c r="F108" s="4" t="s">
        <v>91</v>
      </c>
      <c r="G108" s="4" t="s">
        <v>92</v>
      </c>
      <c r="H108" s="5" t="n">
        <f>9.0</f>
        <v>9.0</v>
      </c>
    </row>
    <row r="109">
      <c r="A109" s="3" t="s">
        <v>112</v>
      </c>
      <c r="B109" s="4" t="s">
        <v>113</v>
      </c>
      <c r="C109" s="4" t="s">
        <v>114</v>
      </c>
      <c r="D109" s="3" t="n">
        <v>8.0</v>
      </c>
      <c r="E109" s="4" t="s">
        <v>25</v>
      </c>
      <c r="F109" s="4" t="s">
        <v>26</v>
      </c>
      <c r="G109" s="4" t="s">
        <v>27</v>
      </c>
      <c r="H109" s="5" t="n">
        <f>5.0</f>
        <v>5.0</v>
      </c>
    </row>
    <row r="110">
      <c r="A110" s="3" t="s">
        <v>112</v>
      </c>
      <c r="B110" s="4" t="s">
        <v>113</v>
      </c>
      <c r="C110" s="4" t="s">
        <v>114</v>
      </c>
      <c r="D110" s="3" t="n">
        <v>9.0</v>
      </c>
      <c r="E110" s="4" t="s">
        <v>49</v>
      </c>
      <c r="F110" s="4" t="s">
        <v>50</v>
      </c>
      <c r="G110" s="4" t="s">
        <v>51</v>
      </c>
      <c r="H110" s="5" t="n">
        <f>4.0</f>
        <v>4.0</v>
      </c>
    </row>
    <row r="111">
      <c r="A111" s="3" t="s">
        <v>112</v>
      </c>
      <c r="B111" s="4" t="s">
        <v>113</v>
      </c>
      <c r="C111" s="4" t="s">
        <v>114</v>
      </c>
      <c r="D111" s="3" t="n">
        <v>10.0</v>
      </c>
      <c r="E111" s="4" t="s">
        <v>100</v>
      </c>
      <c r="F111" s="4" t="s">
        <v>101</v>
      </c>
      <c r="G111" s="4" t="s">
        <v>102</v>
      </c>
      <c r="H111" s="5" t="n">
        <f>2.0</f>
        <v>2.0</v>
      </c>
    </row>
    <row r="112">
      <c r="A112" s="3" t="s">
        <v>112</v>
      </c>
      <c r="B112" s="4" t="s">
        <v>113</v>
      </c>
      <c r="C112" s="4" t="s">
        <v>114</v>
      </c>
      <c r="D112" s="3" t="n">
        <v>11.0</v>
      </c>
      <c r="E112" s="4" t="s">
        <v>95</v>
      </c>
      <c r="F112" s="4" t="s">
        <v>96</v>
      </c>
      <c r="G112" s="4" t="s">
        <v>97</v>
      </c>
      <c r="H112" s="5" t="n">
        <f>1.0</f>
        <v>1.0</v>
      </c>
    </row>
    <row r="113">
      <c r="A113" s="3" t="s">
        <v>112</v>
      </c>
      <c r="B113" s="4" t="s">
        <v>113</v>
      </c>
      <c r="C113" s="4" t="s">
        <v>114</v>
      </c>
      <c r="D113" s="3" t="n">
        <v>11.0</v>
      </c>
      <c r="E113" s="4" t="s">
        <v>34</v>
      </c>
      <c r="F113" s="4" t="s">
        <v>35</v>
      </c>
      <c r="G113" s="4" t="s">
        <v>36</v>
      </c>
      <c r="H113" s="5" t="n">
        <f>1.0</f>
        <v>1.0</v>
      </c>
    </row>
    <row r="114">
      <c r="A114" s="3" t="s">
        <v>112</v>
      </c>
      <c r="B114" s="4" t="s">
        <v>115</v>
      </c>
      <c r="C114" s="4" t="s">
        <v>116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8.0</f>
        <v>8.0</v>
      </c>
    </row>
    <row r="115">
      <c r="A115" s="3" t="s">
        <v>112</v>
      </c>
      <c r="B115" s="4" t="s">
        <v>115</v>
      </c>
      <c r="C115" s="4" t="s">
        <v>116</v>
      </c>
      <c r="D115" s="3" t="n">
        <v>2.0</v>
      </c>
      <c r="E115" s="4" t="s">
        <v>19</v>
      </c>
      <c r="F115" s="4" t="s">
        <v>20</v>
      </c>
      <c r="G115" s="4" t="s">
        <v>21</v>
      </c>
      <c r="H115" s="5" t="n">
        <f>6.0</f>
        <v>6.0</v>
      </c>
    </row>
    <row r="116">
      <c r="A116" s="3" t="s">
        <v>112</v>
      </c>
      <c r="B116" s="4" t="s">
        <v>115</v>
      </c>
      <c r="C116" s="4" t="s">
        <v>116</v>
      </c>
      <c r="D116" s="3" t="n">
        <v>3.0</v>
      </c>
      <c r="E116" s="4" t="s">
        <v>25</v>
      </c>
      <c r="F116" s="4" t="s">
        <v>26</v>
      </c>
      <c r="G116" s="4" t="s">
        <v>27</v>
      </c>
      <c r="H116" s="5" t="n">
        <f>2.0</f>
        <v>2.0</v>
      </c>
    </row>
    <row r="117">
      <c r="A117" s="3" t="s">
        <v>112</v>
      </c>
      <c r="B117" s="4" t="s">
        <v>117</v>
      </c>
      <c r="C117" s="4" t="s">
        <v>118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15.0</f>
        <v>15.0</v>
      </c>
    </row>
    <row r="118">
      <c r="A118" s="3" t="s">
        <v>112</v>
      </c>
      <c r="B118" s="4" t="s">
        <v>117</v>
      </c>
      <c r="C118" s="4" t="s">
        <v>118</v>
      </c>
      <c r="D118" s="3" t="n">
        <v>2.0</v>
      </c>
      <c r="E118" s="4" t="s">
        <v>19</v>
      </c>
      <c r="F118" s="4" t="s">
        <v>20</v>
      </c>
      <c r="G118" s="4" t="s">
        <v>21</v>
      </c>
      <c r="H118" s="5" t="n">
        <f>4.0</f>
        <v>4.0</v>
      </c>
    </row>
    <row r="119">
      <c r="A119" s="3" t="s">
        <v>112</v>
      </c>
      <c r="B119" s="4" t="s">
        <v>117</v>
      </c>
      <c r="C119" s="4" t="s">
        <v>118</v>
      </c>
      <c r="D119" s="3" t="n">
        <v>2.0</v>
      </c>
      <c r="E119" s="4" t="s">
        <v>16</v>
      </c>
      <c r="F119" s="4" t="s">
        <v>17</v>
      </c>
      <c r="G119" s="4" t="s">
        <v>18</v>
      </c>
      <c r="H119" s="5" t="n">
        <f>4.0</f>
        <v>4.0</v>
      </c>
    </row>
    <row r="120">
      <c r="A120" s="3" t="s">
        <v>112</v>
      </c>
      <c r="B120" s="4" t="s">
        <v>117</v>
      </c>
      <c r="C120" s="4" t="s">
        <v>118</v>
      </c>
      <c r="D120" s="3" t="n">
        <v>4.0</v>
      </c>
      <c r="E120" s="4" t="s">
        <v>31</v>
      </c>
      <c r="F120" s="4" t="s">
        <v>32</v>
      </c>
      <c r="G120" s="4" t="s">
        <v>33</v>
      </c>
      <c r="H120" s="5" t="n">
        <f>1.0</f>
        <v>1.0</v>
      </c>
    </row>
    <row r="121">
      <c r="A121" s="3" t="s">
        <v>112</v>
      </c>
      <c r="B121" s="4" t="s">
        <v>117</v>
      </c>
      <c r="C121" s="4" t="s">
        <v>118</v>
      </c>
      <c r="D121" s="3" t="n">
        <v>4.0</v>
      </c>
      <c r="E121" s="4" t="s">
        <v>25</v>
      </c>
      <c r="F121" s="4" t="s">
        <v>26</v>
      </c>
      <c r="G121" s="4" t="s">
        <v>27</v>
      </c>
      <c r="H121" s="5" t="n">
        <f>1.0</f>
        <v>1.0</v>
      </c>
    </row>
    <row r="122">
      <c r="A122" s="3" t="s">
        <v>112</v>
      </c>
      <c r="B122" s="4" t="s">
        <v>117</v>
      </c>
      <c r="C122" s="4" t="s">
        <v>118</v>
      </c>
      <c r="D122" s="3" t="n">
        <v>4.0</v>
      </c>
      <c r="E122" s="4" t="s">
        <v>43</v>
      </c>
      <c r="F122" s="4" t="s">
        <v>44</v>
      </c>
      <c r="G122" s="4" t="s">
        <v>45</v>
      </c>
      <c r="H122" s="5" t="n">
        <f>1.0</f>
        <v>1.0</v>
      </c>
    </row>
    <row r="123">
      <c r="A123" s="3" t="s">
        <v>112</v>
      </c>
      <c r="B123" s="4" t="s">
        <v>119</v>
      </c>
      <c r="C123" s="4" t="s">
        <v>120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94.0</f>
        <v>94.0</v>
      </c>
    </row>
    <row r="124">
      <c r="A124" s="3" t="s">
        <v>112</v>
      </c>
      <c r="B124" s="4" t="s">
        <v>119</v>
      </c>
      <c r="C124" s="4" t="s">
        <v>120</v>
      </c>
      <c r="D124" s="3" t="n">
        <v>2.0</v>
      </c>
      <c r="E124" s="4" t="s">
        <v>19</v>
      </c>
      <c r="F124" s="4" t="s">
        <v>20</v>
      </c>
      <c r="G124" s="4" t="s">
        <v>21</v>
      </c>
      <c r="H124" s="5" t="n">
        <f>70.0</f>
        <v>70.0</v>
      </c>
    </row>
    <row r="125">
      <c r="A125" s="3" t="s">
        <v>112</v>
      </c>
      <c r="B125" s="4" t="s">
        <v>119</v>
      </c>
      <c r="C125" s="4" t="s">
        <v>120</v>
      </c>
      <c r="D125" s="3" t="n">
        <v>3.0</v>
      </c>
      <c r="E125" s="4" t="s">
        <v>25</v>
      </c>
      <c r="F125" s="4" t="s">
        <v>26</v>
      </c>
      <c r="G125" s="4" t="s">
        <v>27</v>
      </c>
      <c r="H125" s="5" t="n">
        <f>34.0</f>
        <v>34.0</v>
      </c>
    </row>
    <row r="126">
      <c r="A126" s="3" t="s">
        <v>112</v>
      </c>
      <c r="B126" s="4" t="s">
        <v>119</v>
      </c>
      <c r="C126" s="4" t="s">
        <v>120</v>
      </c>
      <c r="D126" s="3" t="n">
        <v>4.0</v>
      </c>
      <c r="E126" s="4" t="s">
        <v>16</v>
      </c>
      <c r="F126" s="4" t="s">
        <v>17</v>
      </c>
      <c r="G126" s="4" t="s">
        <v>18</v>
      </c>
      <c r="H126" s="5" t="n">
        <f>20.0</f>
        <v>20.0</v>
      </c>
    </row>
    <row r="127">
      <c r="A127" s="3" t="s">
        <v>112</v>
      </c>
      <c r="B127" s="4" t="s">
        <v>119</v>
      </c>
      <c r="C127" s="4" t="s">
        <v>120</v>
      </c>
      <c r="D127" s="3" t="n">
        <v>5.0</v>
      </c>
      <c r="E127" s="4" t="s">
        <v>90</v>
      </c>
      <c r="F127" s="4" t="s">
        <v>91</v>
      </c>
      <c r="G127" s="4" t="s">
        <v>92</v>
      </c>
      <c r="H127" s="5" t="n">
        <f>10.0</f>
        <v>10.0</v>
      </c>
    </row>
    <row r="128">
      <c r="A128" s="3" t="s">
        <v>112</v>
      </c>
      <c r="B128" s="4" t="s">
        <v>119</v>
      </c>
      <c r="C128" s="4" t="s">
        <v>120</v>
      </c>
      <c r="D128" s="3" t="n">
        <v>6.0</v>
      </c>
      <c r="E128" s="4" t="s">
        <v>100</v>
      </c>
      <c r="F128" s="4" t="s">
        <v>101</v>
      </c>
      <c r="G128" s="4" t="s">
        <v>102</v>
      </c>
      <c r="H128" s="5" t="n">
        <f>7.0</f>
        <v>7.0</v>
      </c>
    </row>
    <row r="129">
      <c r="A129" s="3" t="s">
        <v>112</v>
      </c>
      <c r="B129" s="4" t="s">
        <v>119</v>
      </c>
      <c r="C129" s="4" t="s">
        <v>120</v>
      </c>
      <c r="D129" s="3" t="n">
        <v>6.0</v>
      </c>
      <c r="E129" s="4" t="s">
        <v>49</v>
      </c>
      <c r="F129" s="4" t="s">
        <v>50</v>
      </c>
      <c r="G129" s="4" t="s">
        <v>51</v>
      </c>
      <c r="H129" s="5" t="n">
        <f>7.0</f>
        <v>7.0</v>
      </c>
    </row>
    <row r="130">
      <c r="A130" s="3" t="s">
        <v>112</v>
      </c>
      <c r="B130" s="4" t="s">
        <v>119</v>
      </c>
      <c r="C130" s="4" t="s">
        <v>120</v>
      </c>
      <c r="D130" s="3" t="n">
        <v>8.0</v>
      </c>
      <c r="E130" s="4" t="s">
        <v>43</v>
      </c>
      <c r="F130" s="4" t="s">
        <v>44</v>
      </c>
      <c r="G130" s="4" t="s">
        <v>45</v>
      </c>
      <c r="H130" s="5" t="n">
        <f>6.0</f>
        <v>6.0</v>
      </c>
    </row>
    <row r="131">
      <c r="A131" s="3" t="s">
        <v>112</v>
      </c>
      <c r="B131" s="4" t="s">
        <v>119</v>
      </c>
      <c r="C131" s="4" t="s">
        <v>120</v>
      </c>
      <c r="D131" s="3" t="n">
        <v>9.0</v>
      </c>
      <c r="E131" s="4" t="s">
        <v>31</v>
      </c>
      <c r="F131" s="4" t="s">
        <v>32</v>
      </c>
      <c r="G131" s="4" t="s">
        <v>33</v>
      </c>
      <c r="H131" s="5" t="n">
        <f>1.0</f>
        <v>1.0</v>
      </c>
    </row>
    <row r="132">
      <c r="A132" s="3" t="s">
        <v>112</v>
      </c>
      <c r="B132" s="4" t="s">
        <v>119</v>
      </c>
      <c r="C132" s="4" t="s">
        <v>120</v>
      </c>
      <c r="D132" s="3" t="n">
        <v>9.0</v>
      </c>
      <c r="E132" s="4" t="s">
        <v>95</v>
      </c>
      <c r="F132" s="4" t="s">
        <v>96</v>
      </c>
      <c r="G132" s="4" t="s">
        <v>97</v>
      </c>
      <c r="H132" s="5" t="n">
        <f>1.0</f>
        <v>1.0</v>
      </c>
    </row>
    <row r="133">
      <c r="A133" s="3" t="s">
        <v>112</v>
      </c>
      <c r="B133" s="4" t="s">
        <v>121</v>
      </c>
      <c r="C133" s="4" t="s">
        <v>122</v>
      </c>
      <c r="D133" s="3" t="n">
        <v>1.0</v>
      </c>
      <c r="E133" s="4" t="s">
        <v>19</v>
      </c>
      <c r="F133" s="4" t="s">
        <v>20</v>
      </c>
      <c r="G133" s="4" t="s">
        <v>21</v>
      </c>
      <c r="H133" s="5" t="n">
        <f>1.0</f>
        <v>1.0</v>
      </c>
    </row>
    <row r="134">
      <c r="A134" s="3" t="s">
        <v>112</v>
      </c>
      <c r="B134" s="4" t="s">
        <v>121</v>
      </c>
      <c r="C134" s="4" t="s">
        <v>122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1.0</f>
        <v>1.0</v>
      </c>
    </row>
    <row r="135">
      <c r="A135" s="3" t="s">
        <v>112</v>
      </c>
      <c r="B135" s="4" t="s">
        <v>123</v>
      </c>
      <c r="C135" s="4" t="s">
        <v>124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1.0</f>
        <v>1.0</v>
      </c>
    </row>
    <row r="136">
      <c r="A136" s="3" t="s">
        <v>112</v>
      </c>
      <c r="B136" s="4" t="s">
        <v>123</v>
      </c>
      <c r="C136" s="4" t="s">
        <v>124</v>
      </c>
      <c r="D136" s="3" t="n">
        <v>1.0</v>
      </c>
      <c r="E136" s="4" t="s">
        <v>43</v>
      </c>
      <c r="F136" s="4" t="s">
        <v>44</v>
      </c>
      <c r="G136" s="4" t="s">
        <v>45</v>
      </c>
      <c r="H136" s="5" t="n">
        <f>1.0</f>
        <v>1.0</v>
      </c>
    </row>
    <row r="137">
      <c r="A137" s="3" t="s">
        <v>112</v>
      </c>
      <c r="B137" s="4" t="s">
        <v>125</v>
      </c>
      <c r="C137" s="4" t="s">
        <v>126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3.0</f>
        <v>3.0</v>
      </c>
    </row>
    <row r="138">
      <c r="A138" s="3" t="s">
        <v>112</v>
      </c>
      <c r="B138" s="4" t="s">
        <v>125</v>
      </c>
      <c r="C138" s="4" t="s">
        <v>126</v>
      </c>
      <c r="D138" s="3" t="n">
        <v>2.0</v>
      </c>
      <c r="E138" s="4" t="s">
        <v>25</v>
      </c>
      <c r="F138" s="4" t="s">
        <v>26</v>
      </c>
      <c r="G138" s="4" t="s">
        <v>27</v>
      </c>
      <c r="H138" s="5" t="n">
        <f>2.0</f>
        <v>2.0</v>
      </c>
    </row>
    <row r="139">
      <c r="A139" s="3" t="s">
        <v>112</v>
      </c>
      <c r="B139" s="4" t="s">
        <v>125</v>
      </c>
      <c r="C139" s="4" t="s">
        <v>126</v>
      </c>
      <c r="D139" s="3" t="n">
        <v>3.0</v>
      </c>
      <c r="E139" s="4" t="s">
        <v>19</v>
      </c>
      <c r="F139" s="4" t="s">
        <v>20</v>
      </c>
      <c r="G139" s="4" t="s">
        <v>21</v>
      </c>
      <c r="H139" s="5" t="n">
        <f>1.0</f>
        <v>1.0</v>
      </c>
    </row>
    <row r="140">
      <c r="A140" s="3" t="s">
        <v>112</v>
      </c>
      <c r="B140" s="4" t="s">
        <v>127</v>
      </c>
      <c r="C140" s="4" t="s">
        <v>128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79.0</f>
        <v>79.0</v>
      </c>
    </row>
    <row r="141">
      <c r="A141" s="3" t="s">
        <v>112</v>
      </c>
      <c r="B141" s="4" t="s">
        <v>127</v>
      </c>
      <c r="C141" s="4" t="s">
        <v>128</v>
      </c>
      <c r="D141" s="3" t="n">
        <v>2.0</v>
      </c>
      <c r="E141" s="4" t="s">
        <v>25</v>
      </c>
      <c r="F141" s="4" t="s">
        <v>26</v>
      </c>
      <c r="G141" s="4" t="s">
        <v>27</v>
      </c>
      <c r="H141" s="5" t="n">
        <f>20.0</f>
        <v>20.0</v>
      </c>
    </row>
    <row r="142">
      <c r="A142" s="3" t="s">
        <v>112</v>
      </c>
      <c r="B142" s="4" t="s">
        <v>127</v>
      </c>
      <c r="C142" s="4" t="s">
        <v>128</v>
      </c>
      <c r="D142" s="3" t="n">
        <v>3.0</v>
      </c>
      <c r="E142" s="4" t="s">
        <v>49</v>
      </c>
      <c r="F142" s="4" t="s">
        <v>50</v>
      </c>
      <c r="G142" s="4" t="s">
        <v>51</v>
      </c>
      <c r="H142" s="5" t="n">
        <f>9.0</f>
        <v>9.0</v>
      </c>
    </row>
    <row r="143">
      <c r="A143" s="3" t="s">
        <v>112</v>
      </c>
      <c r="B143" s="4" t="s">
        <v>127</v>
      </c>
      <c r="C143" s="4" t="s">
        <v>128</v>
      </c>
      <c r="D143" s="3" t="n">
        <v>3.0</v>
      </c>
      <c r="E143" s="4" t="s">
        <v>90</v>
      </c>
      <c r="F143" s="4" t="s">
        <v>91</v>
      </c>
      <c r="G143" s="4" t="s">
        <v>92</v>
      </c>
      <c r="H143" s="5" t="n">
        <f>9.0</f>
        <v>9.0</v>
      </c>
    </row>
    <row r="144">
      <c r="A144" s="3" t="s">
        <v>112</v>
      </c>
      <c r="B144" s="4" t="s">
        <v>127</v>
      </c>
      <c r="C144" s="4" t="s">
        <v>128</v>
      </c>
      <c r="D144" s="3" t="n">
        <v>5.0</v>
      </c>
      <c r="E144" s="4" t="s">
        <v>43</v>
      </c>
      <c r="F144" s="4" t="s">
        <v>44</v>
      </c>
      <c r="G144" s="4" t="s">
        <v>45</v>
      </c>
      <c r="H144" s="5" t="n">
        <f>6.0</f>
        <v>6.0</v>
      </c>
    </row>
    <row r="145">
      <c r="A145" s="3" t="s">
        <v>112</v>
      </c>
      <c r="B145" s="4" t="s">
        <v>127</v>
      </c>
      <c r="C145" s="4" t="s">
        <v>128</v>
      </c>
      <c r="D145" s="3" t="n">
        <v>6.0</v>
      </c>
      <c r="E145" s="4" t="s">
        <v>19</v>
      </c>
      <c r="F145" s="4" t="s">
        <v>20</v>
      </c>
      <c r="G145" s="4" t="s">
        <v>21</v>
      </c>
      <c r="H145" s="5" t="n">
        <f>4.0</f>
        <v>4.0</v>
      </c>
    </row>
    <row r="146">
      <c r="A146" s="3" t="s">
        <v>112</v>
      </c>
      <c r="B146" s="4" t="s">
        <v>127</v>
      </c>
      <c r="C146" s="4" t="s">
        <v>128</v>
      </c>
      <c r="D146" s="3" t="n">
        <v>7.0</v>
      </c>
      <c r="E146" s="4" t="s">
        <v>61</v>
      </c>
      <c r="F146" s="4" t="s">
        <v>62</v>
      </c>
      <c r="G146" s="4" t="s">
        <v>63</v>
      </c>
      <c r="H146" s="5" t="n">
        <f>2.0</f>
        <v>2.0</v>
      </c>
    </row>
    <row r="147">
      <c r="A147" s="3" t="s">
        <v>112</v>
      </c>
      <c r="B147" s="4" t="s">
        <v>127</v>
      </c>
      <c r="C147" s="4" t="s">
        <v>128</v>
      </c>
      <c r="D147" s="3" t="n">
        <v>8.0</v>
      </c>
      <c r="E147" s="4" t="s">
        <v>31</v>
      </c>
      <c r="F147" s="4" t="s">
        <v>32</v>
      </c>
      <c r="G147" s="4" t="s">
        <v>33</v>
      </c>
      <c r="H147" s="5" t="n">
        <f>1.0</f>
        <v>1.0</v>
      </c>
    </row>
    <row r="148">
      <c r="A148" s="3" t="s">
        <v>112</v>
      </c>
      <c r="B148" s="4" t="s">
        <v>129</v>
      </c>
      <c r="C148" s="4" t="s">
        <v>130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193.0</f>
        <v>193.0</v>
      </c>
    </row>
    <row r="149">
      <c r="A149" s="3" t="s">
        <v>112</v>
      </c>
      <c r="B149" s="4" t="s">
        <v>129</v>
      </c>
      <c r="C149" s="4" t="s">
        <v>130</v>
      </c>
      <c r="D149" s="3" t="n">
        <v>2.0</v>
      </c>
      <c r="E149" s="4" t="s">
        <v>19</v>
      </c>
      <c r="F149" s="4" t="s">
        <v>20</v>
      </c>
      <c r="G149" s="4" t="s">
        <v>21</v>
      </c>
      <c r="H149" s="5" t="n">
        <f>91.0</f>
        <v>91.0</v>
      </c>
    </row>
    <row r="150">
      <c r="A150" s="3" t="s">
        <v>112</v>
      </c>
      <c r="B150" s="4" t="s">
        <v>129</v>
      </c>
      <c r="C150" s="4" t="s">
        <v>130</v>
      </c>
      <c r="D150" s="3" t="n">
        <v>3.0</v>
      </c>
      <c r="E150" s="4" t="s">
        <v>52</v>
      </c>
      <c r="F150" s="4" t="s">
        <v>53</v>
      </c>
      <c r="G150" s="4" t="s">
        <v>54</v>
      </c>
      <c r="H150" s="5" t="n">
        <f>30.0</f>
        <v>30.0</v>
      </c>
    </row>
    <row r="151">
      <c r="A151" s="3" t="s">
        <v>112</v>
      </c>
      <c r="B151" s="4" t="s">
        <v>129</v>
      </c>
      <c r="C151" s="4" t="s">
        <v>130</v>
      </c>
      <c r="D151" s="3" t="n">
        <v>4.0</v>
      </c>
      <c r="E151" s="4" t="s">
        <v>25</v>
      </c>
      <c r="F151" s="4" t="s">
        <v>26</v>
      </c>
      <c r="G151" s="4" t="s">
        <v>27</v>
      </c>
      <c r="H151" s="5" t="n">
        <f>25.0</f>
        <v>25.0</v>
      </c>
    </row>
    <row r="152">
      <c r="A152" s="3" t="s">
        <v>112</v>
      </c>
      <c r="B152" s="4" t="s">
        <v>129</v>
      </c>
      <c r="C152" s="4" t="s">
        <v>130</v>
      </c>
      <c r="D152" s="3" t="n">
        <v>5.0</v>
      </c>
      <c r="E152" s="4" t="s">
        <v>49</v>
      </c>
      <c r="F152" s="4" t="s">
        <v>50</v>
      </c>
      <c r="G152" s="4" t="s">
        <v>51</v>
      </c>
      <c r="H152" s="5" t="n">
        <f>24.0</f>
        <v>24.0</v>
      </c>
    </row>
    <row r="153">
      <c r="A153" s="3" t="s">
        <v>112</v>
      </c>
      <c r="B153" s="4" t="s">
        <v>129</v>
      </c>
      <c r="C153" s="4" t="s">
        <v>130</v>
      </c>
      <c r="D153" s="3" t="n">
        <v>6.0</v>
      </c>
      <c r="E153" s="4" t="s">
        <v>90</v>
      </c>
      <c r="F153" s="4" t="s">
        <v>91</v>
      </c>
      <c r="G153" s="4" t="s">
        <v>92</v>
      </c>
      <c r="H153" s="5" t="n">
        <f>17.0</f>
        <v>17.0</v>
      </c>
    </row>
    <row r="154">
      <c r="A154" s="3" t="s">
        <v>112</v>
      </c>
      <c r="B154" s="4" t="s">
        <v>129</v>
      </c>
      <c r="C154" s="4" t="s">
        <v>130</v>
      </c>
      <c r="D154" s="3" t="n">
        <v>7.0</v>
      </c>
      <c r="E154" s="4" t="s">
        <v>70</v>
      </c>
      <c r="F154" s="4" t="s">
        <v>71</v>
      </c>
      <c r="G154" s="4" t="s">
        <v>72</v>
      </c>
      <c r="H154" s="5" t="n">
        <f>10.0</f>
        <v>10.0</v>
      </c>
    </row>
    <row r="155">
      <c r="A155" s="3" t="s">
        <v>112</v>
      </c>
      <c r="B155" s="4" t="s">
        <v>129</v>
      </c>
      <c r="C155" s="4" t="s">
        <v>130</v>
      </c>
      <c r="D155" s="3" t="n">
        <v>7.0</v>
      </c>
      <c r="E155" s="4" t="s">
        <v>43</v>
      </c>
      <c r="F155" s="4" t="s">
        <v>44</v>
      </c>
      <c r="G155" s="4" t="s">
        <v>45</v>
      </c>
      <c r="H155" s="5" t="n">
        <f>10.0</f>
        <v>10.0</v>
      </c>
    </row>
    <row r="156">
      <c r="A156" s="3" t="s">
        <v>112</v>
      </c>
      <c r="B156" s="4" t="s">
        <v>129</v>
      </c>
      <c r="C156" s="4" t="s">
        <v>130</v>
      </c>
      <c r="D156" s="3" t="n">
        <v>9.0</v>
      </c>
      <c r="E156" s="4" t="s">
        <v>131</v>
      </c>
      <c r="F156" s="4" t="s">
        <v>132</v>
      </c>
      <c r="G156" s="4" t="s">
        <v>133</v>
      </c>
      <c r="H156" s="5" t="n">
        <f>6.0</f>
        <v>6.0</v>
      </c>
    </row>
    <row r="157">
      <c r="A157" s="3" t="s">
        <v>112</v>
      </c>
      <c r="B157" s="4" t="s">
        <v>129</v>
      </c>
      <c r="C157" s="4" t="s">
        <v>130</v>
      </c>
      <c r="D157" s="3" t="n">
        <v>9.0</v>
      </c>
      <c r="E157" s="4" t="s">
        <v>31</v>
      </c>
      <c r="F157" s="4" t="s">
        <v>32</v>
      </c>
      <c r="G157" s="4" t="s">
        <v>33</v>
      </c>
      <c r="H157" s="5" t="n">
        <f>6.0</f>
        <v>6.0</v>
      </c>
    </row>
    <row r="158">
      <c r="A158" s="3" t="s">
        <v>112</v>
      </c>
      <c r="B158" s="4" t="s">
        <v>129</v>
      </c>
      <c r="C158" s="4" t="s">
        <v>130</v>
      </c>
      <c r="D158" s="3" t="n">
        <v>9.0</v>
      </c>
      <c r="E158" s="4" t="s">
        <v>95</v>
      </c>
      <c r="F158" s="4" t="s">
        <v>96</v>
      </c>
      <c r="G158" s="4" t="s">
        <v>97</v>
      </c>
      <c r="H158" s="5" t="n">
        <f>6.0</f>
        <v>6.0</v>
      </c>
    </row>
    <row r="159">
      <c r="A159" s="3" t="s">
        <v>112</v>
      </c>
      <c r="B159" s="4" t="s">
        <v>129</v>
      </c>
      <c r="C159" s="4" t="s">
        <v>130</v>
      </c>
      <c r="D159" s="3" t="n">
        <v>12.0</v>
      </c>
      <c r="E159" s="4" t="s">
        <v>40</v>
      </c>
      <c r="F159" s="4" t="s">
        <v>41</v>
      </c>
      <c r="G159" s="4" t="s">
        <v>42</v>
      </c>
      <c r="H159" s="5" t="n">
        <f>3.0</f>
        <v>3.0</v>
      </c>
    </row>
    <row r="160">
      <c r="A160" s="3" t="s">
        <v>112</v>
      </c>
      <c r="B160" s="4" t="s">
        <v>129</v>
      </c>
      <c r="C160" s="4" t="s">
        <v>130</v>
      </c>
      <c r="D160" s="3" t="n">
        <v>13.0</v>
      </c>
      <c r="E160" s="4" t="s">
        <v>55</v>
      </c>
      <c r="F160" s="4" t="s">
        <v>56</v>
      </c>
      <c r="G160" s="4" t="s">
        <v>57</v>
      </c>
      <c r="H160" s="5" t="n">
        <f>1.0</f>
        <v>1.0</v>
      </c>
    </row>
    <row r="161">
      <c r="A161" s="3" t="s">
        <v>112</v>
      </c>
      <c r="B161" s="4" t="s">
        <v>134</v>
      </c>
      <c r="C161" s="4" t="s">
        <v>135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4.0</f>
        <v>4.0</v>
      </c>
    </row>
    <row r="162">
      <c r="A162" s="3" t="s">
        <v>112</v>
      </c>
      <c r="B162" s="4" t="s">
        <v>134</v>
      </c>
      <c r="C162" s="4" t="s">
        <v>135</v>
      </c>
      <c r="D162" s="3" t="n">
        <v>2.0</v>
      </c>
      <c r="E162" s="4" t="s">
        <v>19</v>
      </c>
      <c r="F162" s="4" t="s">
        <v>20</v>
      </c>
      <c r="G162" s="4" t="s">
        <v>21</v>
      </c>
      <c r="H162" s="5" t="n">
        <f>2.0</f>
        <v>2.0</v>
      </c>
    </row>
    <row r="163">
      <c r="A163" s="3" t="s">
        <v>112</v>
      </c>
      <c r="B163" s="4" t="s">
        <v>134</v>
      </c>
      <c r="C163" s="4" t="s">
        <v>135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2.0</f>
        <v>2.0</v>
      </c>
    </row>
    <row r="164">
      <c r="A164" s="3" t="s">
        <v>112</v>
      </c>
      <c r="B164" s="4" t="s">
        <v>134</v>
      </c>
      <c r="C164" s="4" t="s">
        <v>135</v>
      </c>
      <c r="D164" s="3" t="n">
        <v>2.0</v>
      </c>
      <c r="E164" s="4" t="s">
        <v>25</v>
      </c>
      <c r="F164" s="4" t="s">
        <v>26</v>
      </c>
      <c r="G164" s="4" t="s">
        <v>27</v>
      </c>
      <c r="H164" s="5" t="n">
        <f>2.0</f>
        <v>2.0</v>
      </c>
    </row>
    <row r="165">
      <c r="A165" s="3" t="s">
        <v>112</v>
      </c>
      <c r="B165" s="4" t="s">
        <v>136</v>
      </c>
      <c r="C165" s="4" t="s">
        <v>137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41.0</f>
        <v>41.0</v>
      </c>
    </row>
    <row r="166">
      <c r="A166" s="3" t="s">
        <v>112</v>
      </c>
      <c r="B166" s="4" t="s">
        <v>136</v>
      </c>
      <c r="C166" s="4" t="s">
        <v>137</v>
      </c>
      <c r="D166" s="3" t="n">
        <v>2.0</v>
      </c>
      <c r="E166" s="4" t="s">
        <v>19</v>
      </c>
      <c r="F166" s="4" t="s">
        <v>20</v>
      </c>
      <c r="G166" s="4" t="s">
        <v>21</v>
      </c>
      <c r="H166" s="5" t="n">
        <f>26.0</f>
        <v>26.0</v>
      </c>
    </row>
    <row r="167">
      <c r="A167" s="3" t="s">
        <v>112</v>
      </c>
      <c r="B167" s="4" t="s">
        <v>136</v>
      </c>
      <c r="C167" s="4" t="s">
        <v>137</v>
      </c>
      <c r="D167" s="3" t="n">
        <v>3.0</v>
      </c>
      <c r="E167" s="4" t="s">
        <v>49</v>
      </c>
      <c r="F167" s="4" t="s">
        <v>50</v>
      </c>
      <c r="G167" s="4" t="s">
        <v>51</v>
      </c>
      <c r="H167" s="5" t="n">
        <f>11.0</f>
        <v>11.0</v>
      </c>
    </row>
    <row r="168">
      <c r="A168" s="3" t="s">
        <v>112</v>
      </c>
      <c r="B168" s="4" t="s">
        <v>136</v>
      </c>
      <c r="C168" s="4" t="s">
        <v>137</v>
      </c>
      <c r="D168" s="3" t="n">
        <v>4.0</v>
      </c>
      <c r="E168" s="4" t="s">
        <v>16</v>
      </c>
      <c r="F168" s="4" t="s">
        <v>17</v>
      </c>
      <c r="G168" s="4" t="s">
        <v>18</v>
      </c>
      <c r="H168" s="5" t="n">
        <f>10.0</f>
        <v>10.0</v>
      </c>
    </row>
    <row r="169">
      <c r="A169" s="3" t="s">
        <v>112</v>
      </c>
      <c r="B169" s="4" t="s">
        <v>136</v>
      </c>
      <c r="C169" s="4" t="s">
        <v>137</v>
      </c>
      <c r="D169" s="3" t="n">
        <v>5.0</v>
      </c>
      <c r="E169" s="4" t="s">
        <v>43</v>
      </c>
      <c r="F169" s="4" t="s">
        <v>44</v>
      </c>
      <c r="G169" s="4" t="s">
        <v>45</v>
      </c>
      <c r="H169" s="5" t="n">
        <f>6.0</f>
        <v>6.0</v>
      </c>
    </row>
    <row r="170">
      <c r="A170" s="3" t="s">
        <v>112</v>
      </c>
      <c r="B170" s="4" t="s">
        <v>136</v>
      </c>
      <c r="C170" s="4" t="s">
        <v>137</v>
      </c>
      <c r="D170" s="3" t="n">
        <v>6.0</v>
      </c>
      <c r="E170" s="4" t="s">
        <v>25</v>
      </c>
      <c r="F170" s="4" t="s">
        <v>26</v>
      </c>
      <c r="G170" s="4" t="s">
        <v>27</v>
      </c>
      <c r="H170" s="5" t="n">
        <f>4.0</f>
        <v>4.0</v>
      </c>
    </row>
    <row r="171">
      <c r="A171" s="3" t="s">
        <v>112</v>
      </c>
      <c r="B171" s="4" t="s">
        <v>138</v>
      </c>
      <c r="C171" s="4" t="s">
        <v>139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115.0</f>
        <v>115.0</v>
      </c>
    </row>
    <row r="172">
      <c r="A172" s="3" t="s">
        <v>112</v>
      </c>
      <c r="B172" s="4" t="s">
        <v>138</v>
      </c>
      <c r="C172" s="4" t="s">
        <v>139</v>
      </c>
      <c r="D172" s="3" t="n">
        <v>2.0</v>
      </c>
      <c r="E172" s="4" t="s">
        <v>19</v>
      </c>
      <c r="F172" s="4" t="s">
        <v>20</v>
      </c>
      <c r="G172" s="4" t="s">
        <v>21</v>
      </c>
      <c r="H172" s="5" t="n">
        <f>56.0</f>
        <v>56.0</v>
      </c>
    </row>
    <row r="173">
      <c r="A173" s="3" t="s">
        <v>112</v>
      </c>
      <c r="B173" s="4" t="s">
        <v>138</v>
      </c>
      <c r="C173" s="4" t="s">
        <v>139</v>
      </c>
      <c r="D173" s="3" t="n">
        <v>3.0</v>
      </c>
      <c r="E173" s="4" t="s">
        <v>16</v>
      </c>
      <c r="F173" s="4" t="s">
        <v>17</v>
      </c>
      <c r="G173" s="4" t="s">
        <v>18</v>
      </c>
      <c r="H173" s="5" t="n">
        <f>37.0</f>
        <v>37.0</v>
      </c>
    </row>
    <row r="174">
      <c r="A174" s="3" t="s">
        <v>112</v>
      </c>
      <c r="B174" s="4" t="s">
        <v>138</v>
      </c>
      <c r="C174" s="4" t="s">
        <v>139</v>
      </c>
      <c r="D174" s="3" t="n">
        <v>4.0</v>
      </c>
      <c r="E174" s="4" t="s">
        <v>43</v>
      </c>
      <c r="F174" s="4" t="s">
        <v>44</v>
      </c>
      <c r="G174" s="4" t="s">
        <v>45</v>
      </c>
      <c r="H174" s="5" t="n">
        <f>27.0</f>
        <v>27.0</v>
      </c>
    </row>
    <row r="175">
      <c r="A175" s="3" t="s">
        <v>112</v>
      </c>
      <c r="B175" s="4" t="s">
        <v>138</v>
      </c>
      <c r="C175" s="4" t="s">
        <v>139</v>
      </c>
      <c r="D175" s="3" t="n">
        <v>5.0</v>
      </c>
      <c r="E175" s="4" t="s">
        <v>25</v>
      </c>
      <c r="F175" s="4" t="s">
        <v>26</v>
      </c>
      <c r="G175" s="4" t="s">
        <v>27</v>
      </c>
      <c r="H175" s="5" t="n">
        <f>19.0</f>
        <v>19.0</v>
      </c>
    </row>
    <row r="176">
      <c r="A176" s="3" t="s">
        <v>112</v>
      </c>
      <c r="B176" s="4" t="s">
        <v>138</v>
      </c>
      <c r="C176" s="4" t="s">
        <v>139</v>
      </c>
      <c r="D176" s="3" t="n">
        <v>6.0</v>
      </c>
      <c r="E176" s="4" t="s">
        <v>49</v>
      </c>
      <c r="F176" s="4" t="s">
        <v>50</v>
      </c>
      <c r="G176" s="4" t="s">
        <v>51</v>
      </c>
      <c r="H176" s="5" t="n">
        <f>13.0</f>
        <v>13.0</v>
      </c>
    </row>
    <row r="177">
      <c r="A177" s="3" t="s">
        <v>112</v>
      </c>
      <c r="B177" s="4" t="s">
        <v>138</v>
      </c>
      <c r="C177" s="4" t="s">
        <v>139</v>
      </c>
      <c r="D177" s="3" t="n">
        <v>7.0</v>
      </c>
      <c r="E177" s="4" t="s">
        <v>90</v>
      </c>
      <c r="F177" s="4" t="s">
        <v>91</v>
      </c>
      <c r="G177" s="4" t="s">
        <v>92</v>
      </c>
      <c r="H177" s="5" t="n">
        <f>12.0</f>
        <v>12.0</v>
      </c>
    </row>
    <row r="178">
      <c r="A178" s="3" t="s">
        <v>112</v>
      </c>
      <c r="B178" s="4" t="s">
        <v>138</v>
      </c>
      <c r="C178" s="4" t="s">
        <v>139</v>
      </c>
      <c r="D178" s="3" t="n">
        <v>8.0</v>
      </c>
      <c r="E178" s="4" t="s">
        <v>95</v>
      </c>
      <c r="F178" s="4" t="s">
        <v>96</v>
      </c>
      <c r="G178" s="4" t="s">
        <v>97</v>
      </c>
      <c r="H178" s="5" t="n">
        <f>5.0</f>
        <v>5.0</v>
      </c>
    </row>
    <row r="179">
      <c r="A179" s="3" t="s">
        <v>112</v>
      </c>
      <c r="B179" s="4" t="s">
        <v>138</v>
      </c>
      <c r="C179" s="4" t="s">
        <v>139</v>
      </c>
      <c r="D179" s="3" t="n">
        <v>9.0</v>
      </c>
      <c r="E179" s="4" t="s">
        <v>31</v>
      </c>
      <c r="F179" s="4" t="s">
        <v>32</v>
      </c>
      <c r="G179" s="4" t="s">
        <v>33</v>
      </c>
      <c r="H179" s="5" t="n">
        <f>2.0</f>
        <v>2.0</v>
      </c>
    </row>
    <row r="180">
      <c r="A180" s="3" t="s">
        <v>112</v>
      </c>
      <c r="B180" s="4" t="s">
        <v>140</v>
      </c>
      <c r="C180" s="4" t="s">
        <v>141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4.0</f>
        <v>4.0</v>
      </c>
    </row>
    <row r="181">
      <c r="A181" s="3" t="s">
        <v>112</v>
      </c>
      <c r="B181" s="4" t="s">
        <v>140</v>
      </c>
      <c r="C181" s="4" t="s">
        <v>141</v>
      </c>
      <c r="D181" s="3" t="n">
        <v>2.0</v>
      </c>
      <c r="E181" s="4" t="s">
        <v>31</v>
      </c>
      <c r="F181" s="4" t="s">
        <v>32</v>
      </c>
      <c r="G181" s="4" t="s">
        <v>33</v>
      </c>
      <c r="H181" s="5" t="n">
        <f>2.0</f>
        <v>2.0</v>
      </c>
    </row>
    <row r="182">
      <c r="A182" s="3" t="s">
        <v>112</v>
      </c>
      <c r="B182" s="4" t="s">
        <v>140</v>
      </c>
      <c r="C182" s="4" t="s">
        <v>141</v>
      </c>
      <c r="D182" s="3" t="n">
        <v>2.0</v>
      </c>
      <c r="E182" s="4" t="s">
        <v>16</v>
      </c>
      <c r="F182" s="4" t="s">
        <v>17</v>
      </c>
      <c r="G182" s="4" t="s">
        <v>18</v>
      </c>
      <c r="H182" s="5" t="n">
        <f>2.0</f>
        <v>2.0</v>
      </c>
    </row>
    <row r="183">
      <c r="A183" s="3" t="s">
        <v>112</v>
      </c>
      <c r="B183" s="4" t="s">
        <v>140</v>
      </c>
      <c r="C183" s="4" t="s">
        <v>141</v>
      </c>
      <c r="D183" s="3" t="n">
        <v>2.0</v>
      </c>
      <c r="E183" s="4" t="s">
        <v>25</v>
      </c>
      <c r="F183" s="4" t="s">
        <v>26</v>
      </c>
      <c r="G183" s="4" t="s">
        <v>27</v>
      </c>
      <c r="H183" s="5" t="n">
        <f>2.0</f>
        <v>2.0</v>
      </c>
    </row>
    <row r="184">
      <c r="A184" s="3" t="s">
        <v>112</v>
      </c>
      <c r="B184" s="4" t="s">
        <v>140</v>
      </c>
      <c r="C184" s="4" t="s">
        <v>141</v>
      </c>
      <c r="D184" s="3" t="n">
        <v>2.0</v>
      </c>
      <c r="E184" s="4" t="s">
        <v>40</v>
      </c>
      <c r="F184" s="4" t="s">
        <v>41</v>
      </c>
      <c r="G184" s="4" t="s">
        <v>42</v>
      </c>
      <c r="H184" s="5" t="n">
        <f>2.0</f>
        <v>2.0</v>
      </c>
    </row>
    <row r="185">
      <c r="A185" s="3" t="s">
        <v>112</v>
      </c>
      <c r="B185" s="4" t="s">
        <v>142</v>
      </c>
      <c r="C185" s="4" t="s">
        <v>143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20.0</f>
        <v>20.0</v>
      </c>
    </row>
    <row r="186">
      <c r="A186" s="3" t="s">
        <v>112</v>
      </c>
      <c r="B186" s="4" t="s">
        <v>142</v>
      </c>
      <c r="C186" s="4" t="s">
        <v>143</v>
      </c>
      <c r="D186" s="3" t="n">
        <v>2.0</v>
      </c>
      <c r="E186" s="4" t="s">
        <v>19</v>
      </c>
      <c r="F186" s="4" t="s">
        <v>20</v>
      </c>
      <c r="G186" s="4" t="s">
        <v>21</v>
      </c>
      <c r="H186" s="5" t="n">
        <f>7.0</f>
        <v>7.0</v>
      </c>
    </row>
    <row r="187">
      <c r="A187" s="3" t="s">
        <v>112</v>
      </c>
      <c r="B187" s="4" t="s">
        <v>142</v>
      </c>
      <c r="C187" s="4" t="s">
        <v>143</v>
      </c>
      <c r="D187" s="3" t="n">
        <v>3.0</v>
      </c>
      <c r="E187" s="4" t="s">
        <v>16</v>
      </c>
      <c r="F187" s="4" t="s">
        <v>17</v>
      </c>
      <c r="G187" s="4" t="s">
        <v>18</v>
      </c>
      <c r="H187" s="5" t="n">
        <f>5.0</f>
        <v>5.0</v>
      </c>
    </row>
    <row r="188">
      <c r="A188" s="3" t="s">
        <v>112</v>
      </c>
      <c r="B188" s="4" t="s">
        <v>142</v>
      </c>
      <c r="C188" s="4" t="s">
        <v>143</v>
      </c>
      <c r="D188" s="3" t="n">
        <v>4.0</v>
      </c>
      <c r="E188" s="4" t="s">
        <v>43</v>
      </c>
      <c r="F188" s="4" t="s">
        <v>44</v>
      </c>
      <c r="G188" s="4" t="s">
        <v>45</v>
      </c>
      <c r="H188" s="5" t="n">
        <f>3.0</f>
        <v>3.0</v>
      </c>
    </row>
    <row r="189">
      <c r="A189" s="3" t="s">
        <v>112</v>
      </c>
      <c r="B189" s="4" t="s">
        <v>142</v>
      </c>
      <c r="C189" s="4" t="s">
        <v>143</v>
      </c>
      <c r="D189" s="3" t="n">
        <v>5.0</v>
      </c>
      <c r="E189" s="4" t="s">
        <v>25</v>
      </c>
      <c r="F189" s="4" t="s">
        <v>26</v>
      </c>
      <c r="G189" s="4" t="s">
        <v>27</v>
      </c>
      <c r="H189" s="5" t="n">
        <f>2.0</f>
        <v>2.0</v>
      </c>
    </row>
    <row r="190">
      <c r="A190" s="3" t="s">
        <v>112</v>
      </c>
      <c r="B190" s="4" t="s">
        <v>142</v>
      </c>
      <c r="C190" s="4" t="s">
        <v>143</v>
      </c>
      <c r="D190" s="3" t="n">
        <v>6.0</v>
      </c>
      <c r="E190" s="4" t="s">
        <v>31</v>
      </c>
      <c r="F190" s="4" t="s">
        <v>32</v>
      </c>
      <c r="G190" s="4" t="s">
        <v>33</v>
      </c>
      <c r="H19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