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ustomProperty" PartName="/xl/customProperty1.bin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5726"/>
  <workbookPr codeName="ThisWorkbook"/>
  <mc:AlternateContent>
    <mc:Choice Requires="x15">
      <x15ac:absPath xmlns:x15ac="http://schemas.microsoft.com/office/spreadsheetml/2010/11/ac" url="C:\iki-taguchi\作業フォルダ\"/>
    </mc:Choice>
  </mc:AlternateContent>
  <xr:revisionPtr documentId="13_ncr:1_{DCE0A8E1-1926-4B95-B5AB-E1D76FB40A98}" revIDLastSave="0" xr10:uidLastSave="{00000000-0000-0000-0000-000000000000}" xr6:coauthVersionLast="47" xr6:coauthVersionMax="47"/>
  <bookViews>
    <workbookView windowHeight="11160" windowWidth="20730" xWindow="-120" xr2:uid="{00000000-000D-0000-FFFF-FFFF00000000}" yWindow="-120"/>
  </bookViews>
  <sheets>
    <sheet name="手口上位一覧" r:id="rId1" sheetId="26"/>
  </sheets>
  <definedNames>
    <definedName localSheetId="0" name="_xlnm.Print_Titles">手口上位一覧!$6:$8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<sst xmlns="http://schemas.openxmlformats.org/spreadsheetml/2006/main" count="790" uniqueCount="126">
  <si>
    <t>参加者 Participant</t>
    <phoneticPr fontId="12"/>
  </si>
  <si>
    <t>取引高
Volume</t>
    <phoneticPr fontId="12"/>
  </si>
  <si>
    <t>分類 Product Class</t>
    <phoneticPr fontId="12"/>
  </si>
  <si>
    <t>銘柄</t>
    <phoneticPr fontId="12"/>
  </si>
  <si>
    <t>Contract Issue</t>
    <phoneticPr fontId="12"/>
  </si>
  <si>
    <t>取引日 Trading Date :</t>
    <phoneticPr fontId="12"/>
  </si>
  <si>
    <t>順位</t>
    <phoneticPr fontId="12"/>
  </si>
  <si>
    <t>手口上位一覧 日中取引（J-NET）</t>
  </si>
  <si>
    <t>Trading Volume Ranking of Transaction Participants (Day Session) -J-NET-</t>
  </si>
  <si>
    <t>20241211</t>
  </si>
  <si>
    <t>NK225F</t>
  </si>
  <si>
    <t>169120018</t>
  </si>
  <si>
    <t>NIKKEI 225 FUT 2412</t>
  </si>
  <si>
    <t>12400</t>
  </si>
  <si>
    <t>野村証券</t>
  </si>
  <si>
    <t>The Nomura Securities</t>
  </si>
  <si>
    <t>11560</t>
  </si>
  <si>
    <t>ゴールドマン証券</t>
  </si>
  <si>
    <t>Goldman Sachs Japan</t>
  </si>
  <si>
    <t>11792</t>
  </si>
  <si>
    <t>シティグループ証券</t>
  </si>
  <si>
    <t>Citigroup Global Markets Japan</t>
  </si>
  <si>
    <t>12800</t>
  </si>
  <si>
    <t>モルガンＭＵＦＧ証券</t>
  </si>
  <si>
    <t>Morgan Stanley MUFG Securities</t>
  </si>
  <si>
    <t>11788</t>
  </si>
  <si>
    <t>ソシエテＧ証券</t>
  </si>
  <si>
    <t>Societe Generale Securities Japan</t>
  </si>
  <si>
    <t>11714</t>
  </si>
  <si>
    <t>ＪＰモルガン証券</t>
  </si>
  <si>
    <t>JPMorgan Securities Japan</t>
  </si>
  <si>
    <t>12410</t>
  </si>
  <si>
    <t>バークレイズ証券</t>
  </si>
  <si>
    <t>Barclays Securities Japan</t>
  </si>
  <si>
    <t>12479</t>
  </si>
  <si>
    <t>ＡＢＮクリアリン証券</t>
  </si>
  <si>
    <t>ABN AMRO Clearing Tokyo</t>
  </si>
  <si>
    <t>12428</t>
  </si>
  <si>
    <t>ＢＮＰパリバ証券</t>
  </si>
  <si>
    <t>BNP Paribas Securities(Japan)Limited</t>
  </si>
  <si>
    <t>12792</t>
  </si>
  <si>
    <t>ビーオブエー証券</t>
  </si>
  <si>
    <t>BofA Securities Japan</t>
  </si>
  <si>
    <t>11256</t>
  </si>
  <si>
    <t>ＳＢＩ証券</t>
  </si>
  <si>
    <t>SBI SECURITIES</t>
  </si>
  <si>
    <t>11746</t>
  </si>
  <si>
    <t>ＵＢＳ証券</t>
  </si>
  <si>
    <t>UBS Securities Japan</t>
  </si>
  <si>
    <t>12328</t>
  </si>
  <si>
    <t>ＳＭＢＣ日興証券</t>
  </si>
  <si>
    <t>SMBC Nikko Securities</t>
  </si>
  <si>
    <t>11520</t>
  </si>
  <si>
    <t>三菱ＵＦＪ証券</t>
  </si>
  <si>
    <t>Mitsubishi UFJ Morgan Stanley Securities</t>
  </si>
  <si>
    <t>12057</t>
  </si>
  <si>
    <t>楽天証券</t>
  </si>
  <si>
    <t>Rakuten Securities</t>
  </si>
  <si>
    <t>12724</t>
  </si>
  <si>
    <t>ＨＳＢＣ証券</t>
  </si>
  <si>
    <t>HSBC Securities (Japan)</t>
  </si>
  <si>
    <t>11696</t>
  </si>
  <si>
    <t>みずほ証券</t>
  </si>
  <si>
    <t>Mizuho Securities</t>
  </si>
  <si>
    <t>12000</t>
  </si>
  <si>
    <t>大和証券</t>
  </si>
  <si>
    <t>Daiwa Securities</t>
  </si>
  <si>
    <t>11060</t>
  </si>
  <si>
    <t>ａｕカブコム証券</t>
  </si>
  <si>
    <t>au Kabucom Securities</t>
  </si>
  <si>
    <t>160030018</t>
  </si>
  <si>
    <t>NIKKEI 225 FUT 2503</t>
  </si>
  <si>
    <t>12176</t>
  </si>
  <si>
    <t>ドイツ証券</t>
  </si>
  <si>
    <t>Deutsche Securities</t>
  </si>
  <si>
    <t>NK225MF</t>
  </si>
  <si>
    <t>169120019</t>
  </si>
  <si>
    <t>MINI NK225 FUT 2412</t>
  </si>
  <si>
    <t>160010019</t>
  </si>
  <si>
    <t>MINI NK225 FUT 2501</t>
  </si>
  <si>
    <t>160020019</t>
  </si>
  <si>
    <t>MINI NK225 FUT 2502</t>
  </si>
  <si>
    <t>TOPIXF</t>
  </si>
  <si>
    <t>169120005</t>
  </si>
  <si>
    <t>TOPIX FUT 2412</t>
  </si>
  <si>
    <t>160030005</t>
  </si>
  <si>
    <t>TOPIX FUT 2503</t>
  </si>
  <si>
    <t>NK225E</t>
  </si>
  <si>
    <t>139248518</t>
  </si>
  <si>
    <t>NIKKEI 225 OOP P2412-38500</t>
  </si>
  <si>
    <t>139128618</t>
  </si>
  <si>
    <t>NIKKEI 225 OOP P2412-38625</t>
  </si>
  <si>
    <t>139248718</t>
  </si>
  <si>
    <t>NIKKEI 225 OOP P2412-38750</t>
  </si>
  <si>
    <t>139128818</t>
  </si>
  <si>
    <t>NIKKEI 225 OOP P2412-38875</t>
  </si>
  <si>
    <t>139249018</t>
  </si>
  <si>
    <t>NIKKEI 225 OOP P2412-39000</t>
  </si>
  <si>
    <t>139129118</t>
  </si>
  <si>
    <t>NIKKEI 225 OOP P2412-39125</t>
  </si>
  <si>
    <t>139249218</t>
  </si>
  <si>
    <t>NIKKEI 225 OOP P2412-39250</t>
  </si>
  <si>
    <t>139129318</t>
  </si>
  <si>
    <t>NIKKEI 225 OOP P2412-39375</t>
  </si>
  <si>
    <t>139249518</t>
  </si>
  <si>
    <t>NIKKEI 225 OOP P2412-39500</t>
  </si>
  <si>
    <t>149120318</t>
  </si>
  <si>
    <t>NIKKEI 225 OOP C2412-40375</t>
  </si>
  <si>
    <t>149240218</t>
  </si>
  <si>
    <t>NIKKEI 225 OOP C2412-40250</t>
  </si>
  <si>
    <t>149120118</t>
  </si>
  <si>
    <t>NIKKEI 225 OOP C2412-40125</t>
  </si>
  <si>
    <t>149240018</t>
  </si>
  <si>
    <t>NIKKEI 225 OOP C2412-40000</t>
  </si>
  <si>
    <t>149129818</t>
  </si>
  <si>
    <t>NIKKEI 225 OOP C2412-39875</t>
  </si>
  <si>
    <t>149249718</t>
  </si>
  <si>
    <t>NIKKEI 225 OOP C2412-39750</t>
  </si>
  <si>
    <t>149129618</t>
  </si>
  <si>
    <t>NIKKEI 225 OOP C2412-39625</t>
  </si>
  <si>
    <t>149249518</t>
  </si>
  <si>
    <t>NIKKEI 225 OOP C2412-39500</t>
  </si>
  <si>
    <t>149129318</t>
  </si>
  <si>
    <t>NIKKEI 225 OOP C2412-39375</t>
  </si>
  <si>
    <t>149249218</t>
  </si>
  <si>
    <t>NIKKEI 225 OOP C2412-39250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</si>
</sst>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9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11"/>
      <name val="明朝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57">
    <xf borderId="0" fillId="0" fontId="0" numFmtId="0"/>
    <xf applyAlignment="0" applyBorder="0" applyFill="0" applyFont="0" applyProtection="0" borderId="0" fillId="0" fontId="11" numFmtId="38"/>
    <xf applyAlignment="0" applyBorder="0" applyFill="0" borderId="0" fillId="0" fontId="14" numFmtId="176"/>
    <xf applyAlignment="0" applyNumberFormat="0" applyProtection="0" borderId="1" fillId="0" fontId="15" numFmtId="0">
      <alignment horizontal="left" vertical="center"/>
    </xf>
    <xf borderId="2" fillId="0" fontId="15" numFmtId="0">
      <alignment horizontal="left" vertical="center"/>
    </xf>
    <xf borderId="0" fillId="0" fontId="16" numFmtId="177"/>
    <xf borderId="0" fillId="0" fontId="17" numFmtId="0"/>
    <xf borderId="0" fillId="0" fontId="18" numFmtId="0"/>
    <xf applyBorder="0" applyFill="0" applyNumberFormat="0" applyProtection="0" borderId="3" fillId="2" fontId="19" numFmtId="49"/>
    <xf borderId="0" fillId="0" fontId="13" numFmtId="0">
      <alignment vertical="center"/>
    </xf>
    <xf borderId="0" fillId="0" fontId="20" numFmtId="0"/>
    <xf borderId="0" fillId="0" fontId="20" numFmtId="0">
      <alignment vertical="center"/>
    </xf>
    <xf borderId="0" fillId="0" fontId="22" numFmtId="178"/>
    <xf borderId="0" fillId="0" fontId="11" numFmtId="0"/>
    <xf borderId="0" fillId="0" fontId="11" numFmtId="0"/>
    <xf borderId="0" fillId="0" fontId="20" numFmtId="0">
      <alignment vertical="center"/>
    </xf>
    <xf borderId="0" fillId="0" fontId="10" numFmtId="0">
      <alignment vertical="center"/>
    </xf>
    <xf applyAlignment="0" applyBorder="0" applyFill="0" applyFont="0" applyProtection="0" borderId="0" fillId="0" fontId="25" numFmtId="9"/>
    <xf borderId="0" fillId="0" fontId="26" numFmtId="0"/>
    <xf borderId="0" fillId="0" fontId="11" numFmtId="0"/>
    <xf applyAlignment="0" applyBorder="0" applyNumberFormat="0" applyProtection="0" borderId="0" fillId="3" fontId="14" numFmtId="0"/>
    <xf applyAlignment="0" applyBorder="0" applyNumberFormat="0" applyProtection="0" borderId="0" fillId="4" fontId="14" numFmtId="0"/>
    <xf applyAlignment="0" applyBorder="0" applyNumberFormat="0" applyProtection="0" borderId="0" fillId="5" fontId="14" numFmtId="0"/>
    <xf applyAlignment="0" applyBorder="0" applyNumberFormat="0" applyProtection="0" borderId="0" fillId="6" fontId="14" numFmtId="0"/>
    <xf applyAlignment="0" applyBorder="0" applyNumberFormat="0" applyProtection="0" borderId="0" fillId="7" fontId="14" numFmtId="0"/>
    <xf applyAlignment="0" applyBorder="0" applyNumberFormat="0" applyProtection="0" borderId="0" fillId="8" fontId="14" numFmtId="0"/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9" fontId="14" numFmtId="0"/>
    <xf applyAlignment="0" applyBorder="0" applyNumberFormat="0" applyProtection="0" borderId="0" fillId="10" fontId="14" numFmtId="0"/>
    <xf applyAlignment="0" applyBorder="0" applyNumberFormat="0" applyProtection="0" borderId="0" fillId="11" fontId="14" numFmtId="0"/>
    <xf applyAlignment="0" applyBorder="0" applyNumberFormat="0" applyProtection="0" borderId="0" fillId="6" fontId="14" numFmtId="0"/>
    <xf applyAlignment="0" applyBorder="0" applyNumberFormat="0" applyProtection="0" borderId="0" fillId="9" fontId="14" numFmtId="0"/>
    <xf applyAlignment="0" applyBorder="0" applyNumberFormat="0" applyProtection="0" borderId="0" fillId="12" fontId="14" numFmtId="0"/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3" fontId="28" numFmtId="0"/>
    <xf applyAlignment="0" applyBorder="0" applyNumberFormat="0" applyProtection="0" borderId="0" fillId="10" fontId="28" numFmtId="0"/>
    <xf applyAlignment="0" applyBorder="0" applyNumberFormat="0" applyProtection="0" borderId="0" fillId="11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16" fontId="28" numFmtId="0"/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7" fontId="28" numFmtId="0"/>
    <xf applyAlignment="0" applyBorder="0" applyNumberFormat="0" applyProtection="0" borderId="0" fillId="18" fontId="28" numFmtId="0"/>
    <xf applyAlignment="0" applyBorder="0" applyNumberFormat="0" applyProtection="0" borderId="0" fillId="19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20" fontId="28" numFmtId="0"/>
    <xf borderId="0" fillId="0" fontId="30" numFmtId="0">
      <alignment horizontal="center" wrapText="1"/>
      <protection locked="0"/>
    </xf>
    <xf borderId="0" fillId="0" fontId="31" numFmtId="0"/>
    <xf applyAlignment="0" applyBorder="0" applyNumberFormat="0" applyProtection="0" borderId="0" fillId="4" fontId="32" numFmtId="0"/>
    <xf applyAlignment="0" applyBorder="0" applyFill="0" applyNumberFormat="0" applyProtection="0" borderId="0" fillId="0" fontId="33" numFmtId="0"/>
    <xf applyAlignment="0" applyBorder="0" applyFill="0" borderId="0" fillId="0" fontId="13" numFmtId="179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3" fillId="22" fontId="35" numFmtId="0"/>
    <xf borderId="0" fillId="0" fontId="36" numFmtId="0">
      <alignment vertical="top" wrapText="1"/>
    </xf>
    <xf applyAlignment="0" applyBorder="0" applyFill="0" applyFont="0" applyProtection="0" borderId="0" fillId="0" fontId="17" numFmtId="41"/>
    <xf applyAlignment="0" applyBorder="0" applyFill="0" applyFont="0" applyProtection="0" borderId="0" fillId="0" fontId="17" numFmtId="43"/>
    <xf applyAlignment="0" applyBorder="0" applyFill="0" applyFont="0" applyProtection="0" borderId="0" fillId="0" fontId="17" numFmtId="180"/>
    <xf applyAlignment="0" applyBorder="0" applyFill="0" applyFont="0" applyProtection="0" borderId="0" fillId="0" fontId="17" numFmtId="181"/>
    <xf borderId="0" fillId="0" fontId="37" numFmtId="0">
      <alignment horizontal="left"/>
    </xf>
    <xf applyAlignment="0" applyBorder="0" applyFill="0" applyNumberFormat="0" applyProtection="0" borderId="0" fillId="0" fontId="38" numFmtId="0"/>
    <xf applyAlignment="0" applyBorder="0" applyNumberFormat="0" applyProtection="0" borderId="0" fillId="5" fontId="39" numFmtId="0"/>
    <xf applyAlignment="0" applyBorder="0" applyNumberFormat="0" applyProtection="0" borderId="0" fillId="23" fontId="40" numFmtId="38"/>
    <xf borderId="0" fillId="24" fontId="41" numFmtId="0"/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applyAlignment="0" applyFill="0" applyNumberFormat="0" applyProtection="0" borderId="14" fillId="0" fontId="42" numFmtId="0"/>
    <xf applyAlignment="0" applyFill="0" applyNumberFormat="0" applyProtection="0" borderId="15" fillId="0" fontId="43" numFmtId="0"/>
    <xf applyAlignment="0" applyFill="0" applyNumberFormat="0" applyProtection="0" borderId="16" fillId="0" fontId="44" numFmtId="0"/>
    <xf applyAlignment="0" applyBorder="0" applyFill="0" applyNumberFormat="0" applyProtection="0" borderId="0" fillId="0" fontId="44" numFmtId="0"/>
    <xf applyBorder="0" borderId="0" fillId="0" fontId="13" numFmtId="0"/>
    <xf applyAlignment="0" applyNumberFormat="0" applyProtection="0" borderId="12" fillId="8" fontId="45" numFmtId="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borderId="0" fillId="0" fontId="13" numFmtId="0"/>
    <xf applyAlignment="0" applyFill="0" applyNumberFormat="0" applyProtection="0" borderId="17" fillId="0" fontId="46" numFmtId="0"/>
    <xf applyAlignment="0" applyBorder="0" applyFill="0" applyFont="0" applyProtection="0" borderId="0" fillId="0" fontId="47" numFmtId="38"/>
    <xf applyAlignment="0" applyBorder="0" applyFill="0" applyFont="0" applyProtection="0" borderId="0" fillId="0" fontId="47" numFmtId="40"/>
    <xf applyAlignment="0" applyBorder="0" applyFill="0" applyFont="0" applyProtection="0" borderId="0" fillId="0" fontId="47" numFmtId="182"/>
    <xf applyAlignment="0" applyBorder="0" applyFill="0" applyFont="0" applyProtection="0" borderId="0" fillId="0" fontId="47" numFmtId="183"/>
    <xf applyAlignment="0" applyBorder="0" applyNumberFormat="0" applyProtection="0" borderId="0" fillId="26" fontId="48" numFmtId="0"/>
    <xf borderId="0" fillId="0" fontId="49" numFmtId="37"/>
    <xf borderId="0" fillId="0" fontId="13" numFmtId="184"/>
    <xf borderId="0" fillId="0" fontId="13" numFmtId="184"/>
    <xf borderId="0" fillId="0" fontId="16" numFmtId="177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borderId="0" fillId="0" fontId="30" numFmtId="14">
      <alignment horizontal="center" wrapText="1"/>
      <protection locked="0"/>
    </xf>
    <xf applyAlignment="0" applyBorder="0" applyFill="0" applyFont="0" applyProtection="0" borderId="0" fillId="0" fontId="17" numFmtId="10"/>
    <xf borderId="0" fillId="0" fontId="37" numFmtId="4">
      <alignment horizontal="right"/>
    </xf>
    <xf applyAlignment="0" applyBorder="0" applyFill="0" applyFont="0" applyNumberFormat="0" applyProtection="0" borderId="0" fillId="0" fontId="51" numFmtId="0">
      <alignment horizontal="left"/>
    </xf>
    <xf borderId="20" fillId="0" fontId="52" numFmtId="0">
      <alignment horizontal="center"/>
    </xf>
    <xf applyAlignment="0" applyBorder="0" applyFill="0" applyFont="0" applyNumberFormat="0" borderId="0" fillId="0" fontId="53" numFmtId="0"/>
    <xf borderId="0" fillId="0" fontId="54" numFmtId="4">
      <alignment horizontal="right"/>
    </xf>
    <xf borderId="0" fillId="0" fontId="55" numFmtId="0">
      <alignment horizontal="left"/>
    </xf>
    <xf borderId="0" fillId="0" fontId="56" numFmtId="0"/>
    <xf borderId="0" fillId="0" fontId="57" numFmtId="0">
      <alignment horizontal="center"/>
    </xf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Border="0" applyFill="0" applyNumberFormat="0" applyProtection="0" borderId="0" fillId="0" fontId="59" numFmtId="0"/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borderId="0" fillId="0" fontId="60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borderId="0" fillId="0" fontId="63" numFmtId="0"/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Fill="0" applyFont="0" applyProtection="0" borderId="0" fillId="0" fontId="11" numFmtId="9"/>
    <xf applyAlignment="0" applyBorder="0" applyFill="0" applyFont="0" applyProtection="0" borderId="0" fillId="0" fontId="11" numFmtId="9">
      <alignment vertical="center"/>
    </xf>
    <xf applyAlignment="0" applyBorder="0" applyFill="0" applyFont="0" applyProtection="0" borderId="0" fillId="0" fontId="11" numFmtId="9"/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6" numFmtId="0">
      <alignment vertical="top"/>
      <protection locked="0"/>
    </xf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7" numFmtId="0">
      <alignment vertical="top"/>
      <protection locked="0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Font="0" applyProtection="0" borderId="0" fillId="0" fontId="17" numFmtId="43"/>
    <xf applyAlignment="0" applyBorder="0" applyFill="0" applyFont="0" applyProtection="0" borderId="0" fillId="0" fontId="72" numFmtId="38"/>
    <xf applyAlignment="0" applyBorder="0" applyFill="0" applyFont="0" applyProtection="0" borderId="0" fillId="0" fontId="23" numFmtId="38">
      <alignment vertical="center"/>
    </xf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7" numFmtId="185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borderId="0" fillId="0" fontId="77" numFmtId="0"/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borderId="0" fillId="0" fontId="18" numFmtId="186"/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Font="0" applyProtection="0" borderId="0" fillId="0" fontId="17" numFmtId="187"/>
    <xf applyAlignment="0" applyBorder="0" applyFill="0" applyFont="0" applyProtection="0" borderId="0" fillId="0" fontId="17" numFmtId="18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1" numFmtId="6"/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81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11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1" numFmtId="6"/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83" numFmtId="0">
      <alignment vertical="center"/>
    </xf>
    <xf borderId="0" fillId="0" fontId="8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23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4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/>
    <xf borderId="0" fillId="0" fontId="20" numFmtId="0"/>
    <xf borderId="0" fillId="0" fontId="20" numFmtId="0">
      <alignment vertical="center"/>
    </xf>
    <xf borderId="0" fillId="0" fontId="85" numFmtId="0">
      <alignment vertical="center"/>
    </xf>
    <xf borderId="0" fillId="0" fontId="20" numFmtId="0"/>
    <xf borderId="0" fillId="0" fontId="85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5" numFmtId="0"/>
    <xf borderId="0" fillId="0" fontId="23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7" numFmtId="0"/>
    <xf borderId="0" fillId="0" fontId="20" numFmtId="0"/>
    <xf borderId="0" fillId="0" fontId="13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5" numFmtId="0"/>
    <xf borderId="0" fillId="0" fontId="84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/>
    <xf borderId="0" fillId="0" fontId="11" numFmtId="0"/>
    <xf borderId="0" fillId="0" fontId="27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>
      <alignment vertical="center"/>
    </xf>
    <xf borderId="0" fillId="0" fontId="23" numFmtId="0">
      <alignment vertical="center"/>
    </xf>
    <xf borderId="0" fillId="0" fontId="87" numFmtId="0"/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11" numFmtId="0"/>
    <xf borderId="0" fillId="0" fontId="11" numFmtId="0"/>
    <xf borderId="0" fillId="0" fontId="87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87" numFmtId="0"/>
    <xf borderId="0" fillId="0" fontId="11" numFmtId="0"/>
    <xf borderId="0" fillId="0" fontId="87" numFmtId="0"/>
    <xf borderId="0" fillId="0" fontId="27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88" numFmtId="0">
      <alignment vertical="center"/>
    </xf>
    <xf borderId="0" fillId="0" fontId="11" numFmtId="0"/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/>
    <xf borderId="0" fillId="0" fontId="13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3" numFmtId="0"/>
    <xf borderId="0" fillId="0" fontId="11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89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9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9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91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9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2" numFmtId="0"/>
    <xf borderId="0" fillId="0" fontId="93" numFmtId="0"/>
    <xf borderId="0" fillId="0" fontId="63" numFmtId="0"/>
    <xf applyBorder="0" applyFill="0" borderId="0" fillId="0" fontId="21" numFmtId="49"/>
    <xf borderId="0" fillId="0" fontId="94" numFmtId="0"/>
    <xf borderId="0" fillId="0" fontId="95" numFmtId="0"/>
    <xf borderId="0" fillId="0" fontId="94" numFmtId="0"/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borderId="0" fillId="0" fontId="11" numFmtId="0"/>
    <xf borderId="0" fillId="0" fontId="9" numFmtId="0">
      <alignment vertical="center"/>
    </xf>
    <xf borderId="0" fillId="0" fontId="8" numFmtId="0">
      <alignment vertical="center"/>
    </xf>
    <xf applyAlignment="0" applyBorder="0" applyFill="0" applyFont="0" applyProtection="0" borderId="0" fillId="0" fontId="8" numFmtId="38">
      <alignment vertical="center"/>
    </xf>
    <xf borderId="0" fillId="0" fontId="97" numFmtId="0">
      <alignment vertical="center"/>
    </xf>
    <xf borderId="0" fillId="0" fontId="11" numFmtId="0"/>
    <xf borderId="0" fillId="0" fontId="11" numFmtId="0"/>
    <xf borderId="0" fillId="0" fontId="7" numFmtId="0">
      <alignment vertical="center"/>
    </xf>
    <xf borderId="0" fillId="0" fontId="7" numFmtId="0">
      <alignment vertical="center"/>
    </xf>
    <xf borderId="0" fillId="0" fontId="98" numFmtId="0"/>
    <xf borderId="0" fillId="0" fontId="98" numFmtId="0"/>
    <xf borderId="0" fillId="0" fontId="98" numFmtId="186"/>
    <xf borderId="0" fillId="0" fontId="98" numFmtId="186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applyAlignment="0" applyBorder="0" applyFill="0" applyFont="0" applyProtection="0" borderId="0" fillId="0" fontId="5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1" numFmtId="0">
      <alignment vertical="center"/>
    </xf>
    <xf borderId="0" fillId="0" fontId="1" numFmtId="0">
      <alignment vertical="center"/>
    </xf>
  </cellStyleXfs>
  <cellXfs count="28">
    <xf borderId="0" fillId="0" fontId="0" numFmtId="0" xfId="0"/>
    <xf applyAlignment="1" applyFill="1" applyFont="1" applyNumberFormat="1" borderId="0" fillId="0" fontId="25" numFmtId="49" xfId="1941">
      <alignment vertical="center"/>
    </xf>
    <xf applyFill="1" applyFont="1" applyNumberFormat="1" borderId="0" fillId="0" fontId="25" numFmtId="49" xfId="1942"/>
    <xf applyAlignment="1" applyBorder="1" applyFill="1" applyFont="1" applyNumberFormat="1" borderId="4" fillId="0" fontId="25" numFmtId="49" quotePrefix="1" xfId="1942">
      <alignment vertical="center"/>
    </xf>
    <xf applyAlignment="1" applyBorder="1" applyFill="1" applyFont="1" applyNumberFormat="1" borderId="4" fillId="0" fontId="25" numFmtId="49" xfId="1942">
      <alignment vertical="center"/>
    </xf>
    <xf applyAlignment="1" applyBorder="1" applyFill="1" applyFont="1" applyNumberFormat="1" borderId="4" fillId="0" fontId="25" numFmtId="3" xfId="1942">
      <alignment horizontal="right" vertical="center"/>
    </xf>
    <xf applyAlignment="1" applyFill="1" applyFont="1" applyNumberFormat="1" borderId="0" fillId="0" fontId="25" numFmtId="49" xfId="1942">
      <alignment vertical="center"/>
    </xf>
    <xf applyAlignment="1" applyFill="1" applyFont="1" applyNumberFormat="1" borderId="0" fillId="0" fontId="25" numFmtId="49" xfId="1942">
      <alignment horizontal="right" vertical="center"/>
    </xf>
    <xf applyAlignment="1" applyFill="1" applyFont="1" applyNumberFormat="1" borderId="0" fillId="0" fontId="25" numFmtId="49" quotePrefix="1" xfId="1942">
      <alignment vertical="center"/>
    </xf>
    <xf applyAlignment="1" applyFill="1" applyFont="1" applyNumberFormat="1" borderId="0" fillId="0" fontId="25" numFmtId="49" xfId="1941">
      <alignment horizontal="center" vertical="center"/>
    </xf>
    <xf applyAlignment="1" applyBorder="1" applyFill="1" applyFont="1" applyNumberFormat="1" borderId="23" fillId="0" fontId="25" numFmtId="49" xfId="1942">
      <alignment horizontal="center" vertical="center"/>
    </xf>
    <xf applyAlignment="1" applyBorder="1" applyFill="1" applyFont="1" applyNumberFormat="1" borderId="24" fillId="0" fontId="25" numFmtId="49" xfId="1942">
      <alignment horizontal="center" vertical="center"/>
    </xf>
    <xf applyAlignment="1" applyBorder="1" applyFill="1" applyFont="1" applyNumberFormat="1" borderId="3" fillId="0" fontId="25" numFmtId="49" xfId="1942">
      <alignment horizontal="center" vertical="center"/>
    </xf>
    <xf applyAlignment="1" applyBorder="1" applyFill="1" applyFont="1" applyNumberFormat="1" borderId="5" fillId="0" fontId="25" numFmtId="49" xfId="1942">
      <alignment horizontal="left" vertical="center"/>
    </xf>
    <xf applyAlignment="1" applyBorder="1" applyFill="1" applyFont="1" applyNumberFormat="1" borderId="11" fillId="0" fontId="25" numFmtId="49" xfId="1942">
      <alignment horizontal="left" vertical="center"/>
    </xf>
    <xf applyAlignment="1" applyBorder="1" applyFill="1" applyFont="1" applyNumberFormat="1" borderId="6" fillId="0" fontId="25" numFmtId="49" xfId="1942">
      <alignment horizontal="left" vertical="center"/>
    </xf>
    <xf applyAlignment="1" applyBorder="1" applyFill="1" applyFont="1" applyNumberFormat="1" borderId="7" fillId="0" fontId="25" numFmtId="49" xfId="1942">
      <alignment horizontal="left" vertical="center"/>
    </xf>
    <xf applyAlignment="1" applyBorder="1" applyFill="1" applyFont="1" applyNumberFormat="1" borderId="0" fillId="0" fontId="25" numFmtId="49" xfId="1942">
      <alignment horizontal="left" vertical="center"/>
    </xf>
    <xf applyAlignment="1" applyBorder="1" applyFill="1" applyFont="1" applyNumberFormat="1" borderId="8" fillId="0" fontId="25" numFmtId="49" xfId="1942">
      <alignment horizontal="left" vertical="center"/>
    </xf>
    <xf applyAlignment="1" applyBorder="1" applyFill="1" applyFont="1" applyNumberFormat="1" borderId="9" fillId="0" fontId="25" numFmtId="49" xfId="1942">
      <alignment horizontal="left" vertical="center"/>
    </xf>
    <xf applyAlignment="1" applyBorder="1" applyFill="1" applyFont="1" applyNumberFormat="1" borderId="22" fillId="0" fontId="25" numFmtId="49" xfId="1942">
      <alignment horizontal="left" vertical="center"/>
    </xf>
    <xf applyAlignment="1" applyBorder="1" applyFill="1" applyFont="1" applyNumberFormat="1" borderId="10" fillId="0" fontId="25" numFmtId="49" xfId="1942">
      <alignment horizontal="left" vertical="center"/>
    </xf>
    <xf applyAlignment="1" applyBorder="1" applyFill="1" applyFont="1" applyNumberFormat="1" borderId="23" fillId="0" fontId="25" numFmtId="49" xfId="1942">
      <alignment horizontal="left" vertical="center" wrapText="1"/>
    </xf>
    <xf applyAlignment="1" applyBorder="1" applyFill="1" applyFont="1" applyNumberFormat="1" borderId="24" fillId="0" fontId="25" numFmtId="49" xfId="1942">
      <alignment horizontal="left" vertical="center" wrapText="1"/>
    </xf>
    <xf applyAlignment="1" applyBorder="1" applyFill="1" applyFont="1" applyNumberFormat="1" borderId="3" fillId="0" fontId="25" numFmtId="49" xfId="1942">
      <alignment horizontal="left" vertical="center" wrapText="1"/>
    </xf>
    <xf applyAlignment="1" applyBorder="1" applyFill="1" applyFont="1" applyNumberFormat="1" borderId="23" fillId="0" fontId="25" numFmtId="49" xfId="1942">
      <alignment vertical="center"/>
    </xf>
    <xf applyAlignment="1" applyBorder="1" applyFill="1" applyFont="1" applyNumberFormat="1" borderId="24" fillId="0" fontId="25" numFmtId="49" xfId="1942">
      <alignment vertical="center"/>
    </xf>
    <xf applyAlignment="1" applyBorder="1" applyFill="1" applyFont="1" applyNumberFormat="1" borderId="3" fillId="0" fontId="25" numFmtId="49" xfId="1942">
      <alignment vertical="center"/>
    </xf>
  </cellXfs>
  <cellStyles count="245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46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45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39" xr:uid="{00000000-0005-0000-0000-000047030000}"/>
    <cellStyle name="桁区切り 7 10" xfId="2226" xr:uid="{00000000-0005-0000-0000-000048030000}"/>
    <cellStyle name="桁区切り 7 11" xfId="2318" xr:uid="{00000000-0005-0000-0000-000049030000}"/>
    <cellStyle name="桁区切り 7 2" xfId="1958" xr:uid="{00000000-0005-0000-0000-00004A030000}"/>
    <cellStyle name="桁区切り 7 2 2" xfId="1980" xr:uid="{00000000-0005-0000-0000-00004B030000}"/>
    <cellStyle name="桁区切り 7 2 2 2" xfId="2072" xr:uid="{00000000-0005-0000-0000-00004C030000}"/>
    <cellStyle name="桁区切り 7 2 2 2 2" xfId="2212" xr:uid="{00000000-0005-0000-0000-00004D030000}"/>
    <cellStyle name="桁区切り 7 2 2 2 3" xfId="2308" xr:uid="{00000000-0005-0000-0000-00004E030000}"/>
    <cellStyle name="桁区切り 7 2 2 2 4" xfId="2444" xr:uid="{00000000-0005-0000-0000-00004F030000}"/>
    <cellStyle name="桁区切り 7 2 2 3" xfId="2028" xr:uid="{00000000-0005-0000-0000-000050030000}"/>
    <cellStyle name="桁区切り 7 2 2 3 2" xfId="2168" xr:uid="{00000000-0005-0000-0000-000051030000}"/>
    <cellStyle name="桁区切り 7 2 2 3 3" xfId="2400" xr:uid="{00000000-0005-0000-0000-000052030000}"/>
    <cellStyle name="桁区切り 7 2 2 4" xfId="2120" xr:uid="{00000000-0005-0000-0000-000053030000}"/>
    <cellStyle name="桁区切り 7 2 2 5" xfId="2260" xr:uid="{00000000-0005-0000-0000-000054030000}"/>
    <cellStyle name="桁区切り 7 2 2 6" xfId="2352" xr:uid="{00000000-0005-0000-0000-000055030000}"/>
    <cellStyle name="桁区切り 7 2 3" xfId="2050" xr:uid="{00000000-0005-0000-0000-000056030000}"/>
    <cellStyle name="桁区切り 7 2 3 2" xfId="2190" xr:uid="{00000000-0005-0000-0000-000057030000}"/>
    <cellStyle name="桁区切り 7 2 3 3" xfId="2286" xr:uid="{00000000-0005-0000-0000-000058030000}"/>
    <cellStyle name="桁区切り 7 2 3 4" xfId="2422" xr:uid="{00000000-0005-0000-0000-000059030000}"/>
    <cellStyle name="桁区切り 7 2 4" xfId="2006" xr:uid="{00000000-0005-0000-0000-00005A030000}"/>
    <cellStyle name="桁区切り 7 2 4 2" xfId="2146" xr:uid="{00000000-0005-0000-0000-00005B030000}"/>
    <cellStyle name="桁区切り 7 2 4 3" xfId="2378" xr:uid="{00000000-0005-0000-0000-00005C030000}"/>
    <cellStyle name="桁区切り 7 2 5" xfId="2098" xr:uid="{00000000-0005-0000-0000-00005D030000}"/>
    <cellStyle name="桁区切り 7 2 6" xfId="2238" xr:uid="{00000000-0005-0000-0000-00005E030000}"/>
    <cellStyle name="桁区切り 7 2 7" xfId="2330" xr:uid="{00000000-0005-0000-0000-00005F030000}"/>
    <cellStyle name="桁区切り 7 3" xfId="1962" xr:uid="{00000000-0005-0000-0000-000060030000}"/>
    <cellStyle name="桁区切り 7 3 2" xfId="1984" xr:uid="{00000000-0005-0000-0000-000061030000}"/>
    <cellStyle name="桁区切り 7 3 2 2" xfId="2076" xr:uid="{00000000-0005-0000-0000-000062030000}"/>
    <cellStyle name="桁区切り 7 3 2 2 2" xfId="2216" xr:uid="{00000000-0005-0000-0000-000063030000}"/>
    <cellStyle name="桁区切り 7 3 2 2 3" xfId="2312" xr:uid="{00000000-0005-0000-0000-000064030000}"/>
    <cellStyle name="桁区切り 7 3 2 2 4" xfId="2448" xr:uid="{00000000-0005-0000-0000-000065030000}"/>
    <cellStyle name="桁区切り 7 3 2 3" xfId="2032" xr:uid="{00000000-0005-0000-0000-000066030000}"/>
    <cellStyle name="桁区切り 7 3 2 3 2" xfId="2172" xr:uid="{00000000-0005-0000-0000-000067030000}"/>
    <cellStyle name="桁区切り 7 3 2 3 3" xfId="2404" xr:uid="{00000000-0005-0000-0000-000068030000}"/>
    <cellStyle name="桁区切り 7 3 2 4" xfId="2124" xr:uid="{00000000-0005-0000-0000-000069030000}"/>
    <cellStyle name="桁区切り 7 3 2 5" xfId="2264" xr:uid="{00000000-0005-0000-0000-00006A030000}"/>
    <cellStyle name="桁区切り 7 3 2 6" xfId="2356" xr:uid="{00000000-0005-0000-0000-00006B030000}"/>
    <cellStyle name="桁区切り 7 3 3" xfId="2054" xr:uid="{00000000-0005-0000-0000-00006C030000}"/>
    <cellStyle name="桁区切り 7 3 3 2" xfId="2194" xr:uid="{00000000-0005-0000-0000-00006D030000}"/>
    <cellStyle name="桁区切り 7 3 3 3" xfId="2290" xr:uid="{00000000-0005-0000-0000-00006E030000}"/>
    <cellStyle name="桁区切り 7 3 3 4" xfId="2426" xr:uid="{00000000-0005-0000-0000-00006F030000}"/>
    <cellStyle name="桁区切り 7 3 4" xfId="2010" xr:uid="{00000000-0005-0000-0000-000070030000}"/>
    <cellStyle name="桁区切り 7 3 4 2" xfId="2150" xr:uid="{00000000-0005-0000-0000-000071030000}"/>
    <cellStyle name="桁区切り 7 3 4 3" xfId="2382" xr:uid="{00000000-0005-0000-0000-000072030000}"/>
    <cellStyle name="桁区切り 7 3 5" xfId="2102" xr:uid="{00000000-0005-0000-0000-000073030000}"/>
    <cellStyle name="桁区切り 7 3 6" xfId="2242" xr:uid="{00000000-0005-0000-0000-000074030000}"/>
    <cellStyle name="桁区切り 7 3 7" xfId="2334" xr:uid="{00000000-0005-0000-0000-000075030000}"/>
    <cellStyle name="桁区切り 7 4" xfId="1952" xr:uid="{00000000-0005-0000-0000-000076030000}"/>
    <cellStyle name="桁区切り 7 4 2" xfId="1974" xr:uid="{00000000-0005-0000-0000-000077030000}"/>
    <cellStyle name="桁区切り 7 4 2 2" xfId="2066" xr:uid="{00000000-0005-0000-0000-000078030000}"/>
    <cellStyle name="桁区切り 7 4 2 2 2" xfId="2206" xr:uid="{00000000-0005-0000-0000-000079030000}"/>
    <cellStyle name="桁区切り 7 4 2 2 3" xfId="2302" xr:uid="{00000000-0005-0000-0000-00007A030000}"/>
    <cellStyle name="桁区切り 7 4 2 2 4" xfId="2438" xr:uid="{00000000-0005-0000-0000-00007B030000}"/>
    <cellStyle name="桁区切り 7 4 2 3" xfId="2022" xr:uid="{00000000-0005-0000-0000-00007C030000}"/>
    <cellStyle name="桁区切り 7 4 2 3 2" xfId="2162" xr:uid="{00000000-0005-0000-0000-00007D030000}"/>
    <cellStyle name="桁区切り 7 4 2 3 3" xfId="2394" xr:uid="{00000000-0005-0000-0000-00007E030000}"/>
    <cellStyle name="桁区切り 7 4 2 4" xfId="2114" xr:uid="{00000000-0005-0000-0000-00007F030000}"/>
    <cellStyle name="桁区切り 7 4 2 5" xfId="2254" xr:uid="{00000000-0005-0000-0000-000080030000}"/>
    <cellStyle name="桁区切り 7 4 2 6" xfId="2346" xr:uid="{00000000-0005-0000-0000-000081030000}"/>
    <cellStyle name="桁区切り 7 4 3" xfId="2044" xr:uid="{00000000-0005-0000-0000-000082030000}"/>
    <cellStyle name="桁区切り 7 4 3 2" xfId="2184" xr:uid="{00000000-0005-0000-0000-000083030000}"/>
    <cellStyle name="桁区切り 7 4 3 3" xfId="2280" xr:uid="{00000000-0005-0000-0000-000084030000}"/>
    <cellStyle name="桁区切り 7 4 3 4" xfId="2416" xr:uid="{00000000-0005-0000-0000-000085030000}"/>
    <cellStyle name="桁区切り 7 4 4" xfId="2000" xr:uid="{00000000-0005-0000-0000-000086030000}"/>
    <cellStyle name="桁区切り 7 4 4 2" xfId="2140" xr:uid="{00000000-0005-0000-0000-000087030000}"/>
    <cellStyle name="桁区切り 7 4 4 3" xfId="2372" xr:uid="{00000000-0005-0000-0000-000088030000}"/>
    <cellStyle name="桁区切り 7 4 5" xfId="2092" xr:uid="{00000000-0005-0000-0000-000089030000}"/>
    <cellStyle name="桁区切り 7 4 6" xfId="2232" xr:uid="{00000000-0005-0000-0000-00008A030000}"/>
    <cellStyle name="桁区切り 7 4 7" xfId="2324" xr:uid="{00000000-0005-0000-0000-00008B030000}"/>
    <cellStyle name="桁区切り 7 5" xfId="1968" xr:uid="{00000000-0005-0000-0000-00008C030000}"/>
    <cellStyle name="桁区切り 7 5 2" xfId="2060" xr:uid="{00000000-0005-0000-0000-00008D030000}"/>
    <cellStyle name="桁区切り 7 5 2 2" xfId="2200" xr:uid="{00000000-0005-0000-0000-00008E030000}"/>
    <cellStyle name="桁区切り 7 5 2 3" xfId="2296" xr:uid="{00000000-0005-0000-0000-00008F030000}"/>
    <cellStyle name="桁区切り 7 5 2 4" xfId="2432" xr:uid="{00000000-0005-0000-0000-000090030000}"/>
    <cellStyle name="桁区切り 7 5 3" xfId="2016" xr:uid="{00000000-0005-0000-0000-000091030000}"/>
    <cellStyle name="桁区切り 7 5 3 2" xfId="2156" xr:uid="{00000000-0005-0000-0000-000092030000}"/>
    <cellStyle name="桁区切り 7 5 3 3" xfId="2388" xr:uid="{00000000-0005-0000-0000-000093030000}"/>
    <cellStyle name="桁区切り 7 5 4" xfId="2108" xr:uid="{00000000-0005-0000-0000-000094030000}"/>
    <cellStyle name="桁区切り 7 5 5" xfId="2248" xr:uid="{00000000-0005-0000-0000-000095030000}"/>
    <cellStyle name="桁区切り 7 5 6" xfId="2340" xr:uid="{00000000-0005-0000-0000-000096030000}"/>
    <cellStyle name="桁区切り 7 6" xfId="1990" xr:uid="{00000000-0005-0000-0000-000097030000}"/>
    <cellStyle name="桁区切り 7 6 2" xfId="2082" xr:uid="{00000000-0005-0000-0000-000098030000}"/>
    <cellStyle name="桁区切り 7 6 2 2" xfId="2222" xr:uid="{00000000-0005-0000-0000-000099030000}"/>
    <cellStyle name="桁区切り 7 6 2 3" xfId="2454" xr:uid="{00000000-0005-0000-0000-00009A030000}"/>
    <cellStyle name="桁区切り 7 6 3" xfId="2130" xr:uid="{00000000-0005-0000-0000-00009B030000}"/>
    <cellStyle name="桁区切り 7 6 4" xfId="2270" xr:uid="{00000000-0005-0000-0000-00009C030000}"/>
    <cellStyle name="桁区切り 7 6 5" xfId="2362" xr:uid="{00000000-0005-0000-0000-00009D030000}"/>
    <cellStyle name="桁区切り 7 7" xfId="2038" xr:uid="{00000000-0005-0000-0000-00009E030000}"/>
    <cellStyle name="桁区切り 7 7 2" xfId="2178" xr:uid="{00000000-0005-0000-0000-00009F030000}"/>
    <cellStyle name="桁区切り 7 7 3" xfId="2274" xr:uid="{00000000-0005-0000-0000-0000A0030000}"/>
    <cellStyle name="桁区切り 7 7 4" xfId="2410" xr:uid="{00000000-0005-0000-0000-0000A1030000}"/>
    <cellStyle name="桁区切り 7 8" xfId="1994" xr:uid="{00000000-0005-0000-0000-0000A2030000}"/>
    <cellStyle name="桁区切り 7 8 2" xfId="2134" xr:uid="{00000000-0005-0000-0000-0000A3030000}"/>
    <cellStyle name="桁区切り 7 8 3" xfId="2366" xr:uid="{00000000-0005-0000-0000-0000A4030000}"/>
    <cellStyle name="桁区切り 7 9" xfId="2086" xr:uid="{00000000-0005-0000-0000-0000A5030000}"/>
    <cellStyle name="見出し 1 2" xfId="847" xr:uid="{00000000-0005-0000-0000-0000A6030000}"/>
    <cellStyle name="見出し 1 3" xfId="848" xr:uid="{00000000-0005-0000-0000-0000A7030000}"/>
    <cellStyle name="見出し 1 4" xfId="849" xr:uid="{00000000-0005-0000-0000-0000A8030000}"/>
    <cellStyle name="見出し 1 5" xfId="850" xr:uid="{00000000-0005-0000-0000-0000A9030000}"/>
    <cellStyle name="見出し 1 6" xfId="851" xr:uid="{00000000-0005-0000-0000-0000AA030000}"/>
    <cellStyle name="見出し 1 7" xfId="852" xr:uid="{00000000-0005-0000-0000-0000AB030000}"/>
    <cellStyle name="見出し 1 8" xfId="853" xr:uid="{00000000-0005-0000-0000-0000AC030000}"/>
    <cellStyle name="見出し 1 9" xfId="854" xr:uid="{00000000-0005-0000-0000-0000AD030000}"/>
    <cellStyle name="見出し 2 2" xfId="855" xr:uid="{00000000-0005-0000-0000-0000AE030000}"/>
    <cellStyle name="見出し 2 3" xfId="856" xr:uid="{00000000-0005-0000-0000-0000AF030000}"/>
    <cellStyle name="見出し 2 4" xfId="857" xr:uid="{00000000-0005-0000-0000-0000B0030000}"/>
    <cellStyle name="見出し 2 5" xfId="858" xr:uid="{00000000-0005-0000-0000-0000B1030000}"/>
    <cellStyle name="見出し 2 6" xfId="859" xr:uid="{00000000-0005-0000-0000-0000B2030000}"/>
    <cellStyle name="見出し 2 7" xfId="860" xr:uid="{00000000-0005-0000-0000-0000B3030000}"/>
    <cellStyle name="見出し 2 8" xfId="861" xr:uid="{00000000-0005-0000-0000-0000B4030000}"/>
    <cellStyle name="見出し 2 9" xfId="862" xr:uid="{00000000-0005-0000-0000-0000B5030000}"/>
    <cellStyle name="見出し 3 2" xfId="863" xr:uid="{00000000-0005-0000-0000-0000B6030000}"/>
    <cellStyle name="見出し 3 3" xfId="864" xr:uid="{00000000-0005-0000-0000-0000B7030000}"/>
    <cellStyle name="見出し 3 4" xfId="865" xr:uid="{00000000-0005-0000-0000-0000B8030000}"/>
    <cellStyle name="見出し 3 5" xfId="866" xr:uid="{00000000-0005-0000-0000-0000B9030000}"/>
    <cellStyle name="見出し 3 6" xfId="867" xr:uid="{00000000-0005-0000-0000-0000BA030000}"/>
    <cellStyle name="見出し 3 7" xfId="868" xr:uid="{00000000-0005-0000-0000-0000BB030000}"/>
    <cellStyle name="見出し 3 8" xfId="869" xr:uid="{00000000-0005-0000-0000-0000BC030000}"/>
    <cellStyle name="見出し 3 9" xfId="870" xr:uid="{00000000-0005-0000-0000-0000BD030000}"/>
    <cellStyle name="見出し 4 2" xfId="871" xr:uid="{00000000-0005-0000-0000-0000BE030000}"/>
    <cellStyle name="見出し 4 3" xfId="872" xr:uid="{00000000-0005-0000-0000-0000BF030000}"/>
    <cellStyle name="見出し 4 4" xfId="873" xr:uid="{00000000-0005-0000-0000-0000C0030000}"/>
    <cellStyle name="見出し 4 5" xfId="874" xr:uid="{00000000-0005-0000-0000-0000C1030000}"/>
    <cellStyle name="見出し 4 6" xfId="875" xr:uid="{00000000-0005-0000-0000-0000C2030000}"/>
    <cellStyle name="見出し 4 7" xfId="876" xr:uid="{00000000-0005-0000-0000-0000C3030000}"/>
    <cellStyle name="見出し 4 8" xfId="877" xr:uid="{00000000-0005-0000-0000-0000C4030000}"/>
    <cellStyle name="見出し 4 9" xfId="878" xr:uid="{00000000-0005-0000-0000-0000C5030000}"/>
    <cellStyle name="構成図作成用" xfId="879" xr:uid="{00000000-0005-0000-0000-0000C6030000}"/>
    <cellStyle name="取り消し" xfId="8" xr:uid="{00000000-0005-0000-0000-0000C7030000}"/>
    <cellStyle name="集計 2" xfId="880" xr:uid="{00000000-0005-0000-0000-0000C8030000}"/>
    <cellStyle name="集計 2 2" xfId="881" xr:uid="{00000000-0005-0000-0000-0000C9030000}"/>
    <cellStyle name="集計 2 2 2" xfId="882" xr:uid="{00000000-0005-0000-0000-0000CA030000}"/>
    <cellStyle name="集計 2 2 2 2" xfId="883" xr:uid="{00000000-0005-0000-0000-0000CB030000}"/>
    <cellStyle name="集計 2 2 2 2 2" xfId="884" xr:uid="{00000000-0005-0000-0000-0000CC030000}"/>
    <cellStyle name="集計 2 2 2 3" xfId="885" xr:uid="{00000000-0005-0000-0000-0000CD030000}"/>
    <cellStyle name="集計 2 2 2 3 2" xfId="886" xr:uid="{00000000-0005-0000-0000-0000CE030000}"/>
    <cellStyle name="集計 2 2 2 4" xfId="887" xr:uid="{00000000-0005-0000-0000-0000CF030000}"/>
    <cellStyle name="集計 2 2 2 4 2" xfId="888" xr:uid="{00000000-0005-0000-0000-0000D0030000}"/>
    <cellStyle name="集計 2 2 2 5" xfId="889" xr:uid="{00000000-0005-0000-0000-0000D1030000}"/>
    <cellStyle name="集計 2 2 2 5 2" xfId="890" xr:uid="{00000000-0005-0000-0000-0000D2030000}"/>
    <cellStyle name="集計 2 2 2 6" xfId="891" xr:uid="{00000000-0005-0000-0000-0000D3030000}"/>
    <cellStyle name="集計 2 2 2 6 2" xfId="892" xr:uid="{00000000-0005-0000-0000-0000D4030000}"/>
    <cellStyle name="集計 2 2 2 7" xfId="893" xr:uid="{00000000-0005-0000-0000-0000D5030000}"/>
    <cellStyle name="集計 2 2 3" xfId="894" xr:uid="{00000000-0005-0000-0000-0000D6030000}"/>
    <cellStyle name="集計 2 2 3 2" xfId="895" xr:uid="{00000000-0005-0000-0000-0000D7030000}"/>
    <cellStyle name="集計 2 3" xfId="896" xr:uid="{00000000-0005-0000-0000-0000D8030000}"/>
    <cellStyle name="集計 2 3 2" xfId="897" xr:uid="{00000000-0005-0000-0000-0000D9030000}"/>
    <cellStyle name="集計 2 3 2 2" xfId="898" xr:uid="{00000000-0005-0000-0000-0000DA030000}"/>
    <cellStyle name="集計 2 3 3" xfId="899" xr:uid="{00000000-0005-0000-0000-0000DB030000}"/>
    <cellStyle name="集計 2 3 3 2" xfId="900" xr:uid="{00000000-0005-0000-0000-0000DC030000}"/>
    <cellStyle name="集計 2 3 4" xfId="901" xr:uid="{00000000-0005-0000-0000-0000DD030000}"/>
    <cellStyle name="集計 2 3 4 2" xfId="902" xr:uid="{00000000-0005-0000-0000-0000DE030000}"/>
    <cellStyle name="集計 2 3 5" xfId="903" xr:uid="{00000000-0005-0000-0000-0000DF030000}"/>
    <cellStyle name="集計 2 3 5 2" xfId="904" xr:uid="{00000000-0005-0000-0000-0000E0030000}"/>
    <cellStyle name="集計 2 3 6" xfId="905" xr:uid="{00000000-0005-0000-0000-0000E1030000}"/>
    <cellStyle name="集計 2 3 6 2" xfId="906" xr:uid="{00000000-0005-0000-0000-0000E2030000}"/>
    <cellStyle name="集計 2 3 7" xfId="907" xr:uid="{00000000-0005-0000-0000-0000E3030000}"/>
    <cellStyle name="集計 2 4" xfId="908" xr:uid="{00000000-0005-0000-0000-0000E4030000}"/>
    <cellStyle name="集計 2 4 2" xfId="909" xr:uid="{00000000-0005-0000-0000-0000E5030000}"/>
    <cellStyle name="集計 3" xfId="910" xr:uid="{00000000-0005-0000-0000-0000E6030000}"/>
    <cellStyle name="集計 3 2" xfId="911" xr:uid="{00000000-0005-0000-0000-0000E7030000}"/>
    <cellStyle name="集計 3 2 2" xfId="912" xr:uid="{00000000-0005-0000-0000-0000E8030000}"/>
    <cellStyle name="集計 3 2 2 2" xfId="913" xr:uid="{00000000-0005-0000-0000-0000E9030000}"/>
    <cellStyle name="集計 3 2 3" xfId="914" xr:uid="{00000000-0005-0000-0000-0000EA030000}"/>
    <cellStyle name="集計 3 2 3 2" xfId="915" xr:uid="{00000000-0005-0000-0000-0000EB030000}"/>
    <cellStyle name="集計 3 2 4" xfId="916" xr:uid="{00000000-0005-0000-0000-0000EC030000}"/>
    <cellStyle name="集計 3 2 4 2" xfId="917" xr:uid="{00000000-0005-0000-0000-0000ED030000}"/>
    <cellStyle name="集計 3 2 5" xfId="918" xr:uid="{00000000-0005-0000-0000-0000EE030000}"/>
    <cellStyle name="集計 3 2 5 2" xfId="919" xr:uid="{00000000-0005-0000-0000-0000EF030000}"/>
    <cellStyle name="集計 3 2 6" xfId="920" xr:uid="{00000000-0005-0000-0000-0000F0030000}"/>
    <cellStyle name="集計 3 2 6 2" xfId="921" xr:uid="{00000000-0005-0000-0000-0000F1030000}"/>
    <cellStyle name="集計 3 2 7" xfId="922" xr:uid="{00000000-0005-0000-0000-0000F2030000}"/>
    <cellStyle name="集計 3 3" xfId="923" xr:uid="{00000000-0005-0000-0000-0000F3030000}"/>
    <cellStyle name="集計 3 3 2" xfId="924" xr:uid="{00000000-0005-0000-0000-0000F4030000}"/>
    <cellStyle name="集計 3 4" xfId="925" xr:uid="{00000000-0005-0000-0000-0000F5030000}"/>
    <cellStyle name="集計 4" xfId="926" xr:uid="{00000000-0005-0000-0000-0000F6030000}"/>
    <cellStyle name="集計 4 2" xfId="927" xr:uid="{00000000-0005-0000-0000-0000F7030000}"/>
    <cellStyle name="集計 4 2 2" xfId="928" xr:uid="{00000000-0005-0000-0000-0000F8030000}"/>
    <cellStyle name="集計 4 3" xfId="929" xr:uid="{00000000-0005-0000-0000-0000F9030000}"/>
    <cellStyle name="集計 4 3 2" xfId="930" xr:uid="{00000000-0005-0000-0000-0000FA030000}"/>
    <cellStyle name="集計 4 4" xfId="931" xr:uid="{00000000-0005-0000-0000-0000FB030000}"/>
    <cellStyle name="集計 4 4 2" xfId="932" xr:uid="{00000000-0005-0000-0000-0000FC030000}"/>
    <cellStyle name="集計 4 5" xfId="933" xr:uid="{00000000-0005-0000-0000-0000FD030000}"/>
    <cellStyle name="集計 4 5 2" xfId="934" xr:uid="{00000000-0005-0000-0000-0000FE030000}"/>
    <cellStyle name="集計 4 6" xfId="935" xr:uid="{00000000-0005-0000-0000-0000FF030000}"/>
    <cellStyle name="集計 4 6 2" xfId="936" xr:uid="{00000000-0005-0000-0000-000000040000}"/>
    <cellStyle name="集計 4 7" xfId="937" xr:uid="{00000000-0005-0000-0000-000001040000}"/>
    <cellStyle name="集計 5" xfId="938" xr:uid="{00000000-0005-0000-0000-000002040000}"/>
    <cellStyle name="集計 6" xfId="939" xr:uid="{00000000-0005-0000-0000-000003040000}"/>
    <cellStyle name="集計 7" xfId="940" xr:uid="{00000000-0005-0000-0000-000004040000}"/>
    <cellStyle name="集計 8" xfId="941" xr:uid="{00000000-0005-0000-0000-000005040000}"/>
    <cellStyle name="集計 9" xfId="942" xr:uid="{00000000-0005-0000-0000-000006040000}"/>
    <cellStyle name="出力 2" xfId="943" xr:uid="{00000000-0005-0000-0000-000007040000}"/>
    <cellStyle name="出力 2 2" xfId="944" xr:uid="{00000000-0005-0000-0000-000008040000}"/>
    <cellStyle name="出力 2 2 2" xfId="945" xr:uid="{00000000-0005-0000-0000-000009040000}"/>
    <cellStyle name="出力 2 2 2 2" xfId="946" xr:uid="{00000000-0005-0000-0000-00000A040000}"/>
    <cellStyle name="出力 2 2 2 2 2" xfId="947" xr:uid="{00000000-0005-0000-0000-00000B040000}"/>
    <cellStyle name="出力 2 2 2 3" xfId="948" xr:uid="{00000000-0005-0000-0000-00000C040000}"/>
    <cellStyle name="出力 2 2 2 3 2" xfId="949" xr:uid="{00000000-0005-0000-0000-00000D040000}"/>
    <cellStyle name="出力 2 2 2 4" xfId="950" xr:uid="{00000000-0005-0000-0000-00000E040000}"/>
    <cellStyle name="出力 2 2 2 4 2" xfId="951" xr:uid="{00000000-0005-0000-0000-00000F040000}"/>
    <cellStyle name="出力 2 2 2 5" xfId="952" xr:uid="{00000000-0005-0000-0000-000010040000}"/>
    <cellStyle name="出力 2 2 2 5 2" xfId="953" xr:uid="{00000000-0005-0000-0000-000011040000}"/>
    <cellStyle name="出力 2 2 2 6" xfId="954" xr:uid="{00000000-0005-0000-0000-000012040000}"/>
    <cellStyle name="出力 2 2 2 6 2" xfId="955" xr:uid="{00000000-0005-0000-0000-000013040000}"/>
    <cellStyle name="出力 2 2 2 7" xfId="956" xr:uid="{00000000-0005-0000-0000-000014040000}"/>
    <cellStyle name="出力 2 2 3" xfId="957" xr:uid="{00000000-0005-0000-0000-000015040000}"/>
    <cellStyle name="出力 2 2 3 2" xfId="958" xr:uid="{00000000-0005-0000-0000-000016040000}"/>
    <cellStyle name="出力 2 3" xfId="959" xr:uid="{00000000-0005-0000-0000-000017040000}"/>
    <cellStyle name="出力 2 3 2" xfId="960" xr:uid="{00000000-0005-0000-0000-000018040000}"/>
    <cellStyle name="出力 2 3 2 2" xfId="961" xr:uid="{00000000-0005-0000-0000-000019040000}"/>
    <cellStyle name="出力 2 3 3" xfId="962" xr:uid="{00000000-0005-0000-0000-00001A040000}"/>
    <cellStyle name="出力 2 3 3 2" xfId="963" xr:uid="{00000000-0005-0000-0000-00001B040000}"/>
    <cellStyle name="出力 2 3 4" xfId="964" xr:uid="{00000000-0005-0000-0000-00001C040000}"/>
    <cellStyle name="出力 2 3 4 2" xfId="965" xr:uid="{00000000-0005-0000-0000-00001D040000}"/>
    <cellStyle name="出力 2 3 5" xfId="966" xr:uid="{00000000-0005-0000-0000-00001E040000}"/>
    <cellStyle name="出力 2 3 5 2" xfId="967" xr:uid="{00000000-0005-0000-0000-00001F040000}"/>
    <cellStyle name="出力 2 3 6" xfId="968" xr:uid="{00000000-0005-0000-0000-000020040000}"/>
    <cellStyle name="出力 2 3 6 2" xfId="969" xr:uid="{00000000-0005-0000-0000-000021040000}"/>
    <cellStyle name="出力 2 3 7" xfId="970" xr:uid="{00000000-0005-0000-0000-000022040000}"/>
    <cellStyle name="出力 2 4" xfId="971" xr:uid="{00000000-0005-0000-0000-000023040000}"/>
    <cellStyle name="出力 2 4 2" xfId="972" xr:uid="{00000000-0005-0000-0000-000024040000}"/>
    <cellStyle name="出力 3" xfId="973" xr:uid="{00000000-0005-0000-0000-000025040000}"/>
    <cellStyle name="出力 3 2" xfId="974" xr:uid="{00000000-0005-0000-0000-000026040000}"/>
    <cellStyle name="出力 3 2 2" xfId="975" xr:uid="{00000000-0005-0000-0000-000027040000}"/>
    <cellStyle name="出力 3 2 2 2" xfId="976" xr:uid="{00000000-0005-0000-0000-000028040000}"/>
    <cellStyle name="出力 3 2 3" xfId="977" xr:uid="{00000000-0005-0000-0000-000029040000}"/>
    <cellStyle name="出力 3 2 3 2" xfId="978" xr:uid="{00000000-0005-0000-0000-00002A040000}"/>
    <cellStyle name="出力 3 2 4" xfId="979" xr:uid="{00000000-0005-0000-0000-00002B040000}"/>
    <cellStyle name="出力 3 2 4 2" xfId="980" xr:uid="{00000000-0005-0000-0000-00002C040000}"/>
    <cellStyle name="出力 3 2 5" xfId="981" xr:uid="{00000000-0005-0000-0000-00002D040000}"/>
    <cellStyle name="出力 3 2 5 2" xfId="982" xr:uid="{00000000-0005-0000-0000-00002E040000}"/>
    <cellStyle name="出力 3 2 6" xfId="983" xr:uid="{00000000-0005-0000-0000-00002F040000}"/>
    <cellStyle name="出力 3 2 6 2" xfId="984" xr:uid="{00000000-0005-0000-0000-000030040000}"/>
    <cellStyle name="出力 3 2 7" xfId="985" xr:uid="{00000000-0005-0000-0000-000031040000}"/>
    <cellStyle name="出力 3 3" xfId="986" xr:uid="{00000000-0005-0000-0000-000032040000}"/>
    <cellStyle name="出力 3 3 2" xfId="987" xr:uid="{00000000-0005-0000-0000-000033040000}"/>
    <cellStyle name="出力 3 4" xfId="988" xr:uid="{00000000-0005-0000-0000-000034040000}"/>
    <cellStyle name="出力 4" xfId="989" xr:uid="{00000000-0005-0000-0000-000035040000}"/>
    <cellStyle name="出力 4 2" xfId="990" xr:uid="{00000000-0005-0000-0000-000036040000}"/>
    <cellStyle name="出力 4 2 2" xfId="991" xr:uid="{00000000-0005-0000-0000-000037040000}"/>
    <cellStyle name="出力 4 3" xfId="992" xr:uid="{00000000-0005-0000-0000-000038040000}"/>
    <cellStyle name="出力 4 3 2" xfId="993" xr:uid="{00000000-0005-0000-0000-000039040000}"/>
    <cellStyle name="出力 4 4" xfId="994" xr:uid="{00000000-0005-0000-0000-00003A040000}"/>
    <cellStyle name="出力 4 4 2" xfId="995" xr:uid="{00000000-0005-0000-0000-00003B040000}"/>
    <cellStyle name="出力 4 5" xfId="996" xr:uid="{00000000-0005-0000-0000-00003C040000}"/>
    <cellStyle name="出力 4 5 2" xfId="997" xr:uid="{00000000-0005-0000-0000-00003D040000}"/>
    <cellStyle name="出力 4 6" xfId="998" xr:uid="{00000000-0005-0000-0000-00003E040000}"/>
    <cellStyle name="出力 4 6 2" xfId="999" xr:uid="{00000000-0005-0000-0000-00003F040000}"/>
    <cellStyle name="出力 4 7" xfId="1000" xr:uid="{00000000-0005-0000-0000-000040040000}"/>
    <cellStyle name="出力 5" xfId="1001" xr:uid="{00000000-0005-0000-0000-000041040000}"/>
    <cellStyle name="出力 6" xfId="1002" xr:uid="{00000000-0005-0000-0000-000042040000}"/>
    <cellStyle name="出力 7" xfId="1003" xr:uid="{00000000-0005-0000-0000-000043040000}"/>
    <cellStyle name="出力 8" xfId="1004" xr:uid="{00000000-0005-0000-0000-000044040000}"/>
    <cellStyle name="出力 9" xfId="1005" xr:uid="{00000000-0005-0000-0000-000045040000}"/>
    <cellStyle name="人月" xfId="1006" xr:uid="{00000000-0005-0000-0000-000046040000}"/>
    <cellStyle name="人月 2" xfId="1948" xr:uid="{00000000-0005-0000-0000-000047040000}"/>
    <cellStyle name="人月 3" xfId="1947" xr:uid="{00000000-0005-0000-0000-000048040000}"/>
    <cellStyle name="説明文 2" xfId="1007" xr:uid="{00000000-0005-0000-0000-000049040000}"/>
    <cellStyle name="説明文 3" xfId="1008" xr:uid="{00000000-0005-0000-0000-00004A040000}"/>
    <cellStyle name="説明文 4" xfId="1009" xr:uid="{00000000-0005-0000-0000-00004B040000}"/>
    <cellStyle name="説明文 5" xfId="1010" xr:uid="{00000000-0005-0000-0000-00004C040000}"/>
    <cellStyle name="説明文 6" xfId="1011" xr:uid="{00000000-0005-0000-0000-00004D040000}"/>
    <cellStyle name="説明文 7" xfId="1012" xr:uid="{00000000-0005-0000-0000-00004E040000}"/>
    <cellStyle name="説明文 8" xfId="1013" xr:uid="{00000000-0005-0000-0000-00004F040000}"/>
    <cellStyle name="説明文 9" xfId="1014" xr:uid="{00000000-0005-0000-0000-000050040000}"/>
    <cellStyle name="脱浦 [0.00]_laroux" xfId="1015" xr:uid="{00000000-0005-0000-0000-000051040000}"/>
    <cellStyle name="脱浦_laroux" xfId="1016" xr:uid="{00000000-0005-0000-0000-000052040000}"/>
    <cellStyle name="通貨 [0.00" xfId="1017" xr:uid="{00000000-0005-0000-0000-000053040000}"/>
    <cellStyle name="通貨 [0.00 2" xfId="1018" xr:uid="{00000000-0005-0000-0000-000054040000}"/>
    <cellStyle name="通貨 [0.00 3" xfId="1019" xr:uid="{00000000-0005-0000-0000-000055040000}"/>
    <cellStyle name="通貨 [0.00 4" xfId="1020" xr:uid="{00000000-0005-0000-0000-000056040000}"/>
    <cellStyle name="通貨 [0.00 5" xfId="1021" xr:uid="{00000000-0005-0000-0000-000057040000}"/>
    <cellStyle name="通貨 [0.00 6" xfId="1022" xr:uid="{00000000-0005-0000-0000-000058040000}"/>
    <cellStyle name="通貨 2" xfId="1023" xr:uid="{00000000-0005-0000-0000-000059040000}"/>
    <cellStyle name="通貨 2 2" xfId="1024" xr:uid="{00000000-0005-0000-0000-00005A040000}"/>
    <cellStyle name="通貨 2 2 2" xfId="1025" xr:uid="{00000000-0005-0000-0000-00005B040000}"/>
    <cellStyle name="通貨 2 2 3" xfId="1026" xr:uid="{00000000-0005-0000-0000-00005C040000}"/>
    <cellStyle name="通貨 2 3" xfId="1027" xr:uid="{00000000-0005-0000-0000-00005D040000}"/>
    <cellStyle name="通貨 2 4" xfId="1028" xr:uid="{00000000-0005-0000-0000-00005E040000}"/>
    <cellStyle name="通貨 2 5" xfId="1029" xr:uid="{00000000-0005-0000-0000-00005F040000}"/>
    <cellStyle name="通貨 3" xfId="1030" xr:uid="{00000000-0005-0000-0000-000060040000}"/>
    <cellStyle name="入力 2" xfId="1031" xr:uid="{00000000-0005-0000-0000-000061040000}"/>
    <cellStyle name="入力 2 2" xfId="1032" xr:uid="{00000000-0005-0000-0000-000062040000}"/>
    <cellStyle name="入力 2 2 2" xfId="1033" xr:uid="{00000000-0005-0000-0000-000063040000}"/>
    <cellStyle name="入力 2 2 2 2" xfId="1034" xr:uid="{00000000-0005-0000-0000-000064040000}"/>
    <cellStyle name="入力 2 2 2 2 2" xfId="1035" xr:uid="{00000000-0005-0000-0000-000065040000}"/>
    <cellStyle name="入力 2 2 2 3" xfId="1036" xr:uid="{00000000-0005-0000-0000-000066040000}"/>
    <cellStyle name="入力 2 2 2 3 2" xfId="1037" xr:uid="{00000000-0005-0000-0000-000067040000}"/>
    <cellStyle name="入力 2 2 2 4" xfId="1038" xr:uid="{00000000-0005-0000-0000-000068040000}"/>
    <cellStyle name="入力 2 2 2 4 2" xfId="1039" xr:uid="{00000000-0005-0000-0000-000069040000}"/>
    <cellStyle name="入力 2 2 2 5" xfId="1040" xr:uid="{00000000-0005-0000-0000-00006A040000}"/>
    <cellStyle name="入力 2 2 2 5 2" xfId="1041" xr:uid="{00000000-0005-0000-0000-00006B040000}"/>
    <cellStyle name="入力 2 2 2 6" xfId="1042" xr:uid="{00000000-0005-0000-0000-00006C040000}"/>
    <cellStyle name="入力 2 2 2 6 2" xfId="1043" xr:uid="{00000000-0005-0000-0000-00006D040000}"/>
    <cellStyle name="入力 2 2 2 7" xfId="1044" xr:uid="{00000000-0005-0000-0000-00006E040000}"/>
    <cellStyle name="入力 2 2 3" xfId="1045" xr:uid="{00000000-0005-0000-0000-00006F040000}"/>
    <cellStyle name="入力 2 2 3 2" xfId="1046" xr:uid="{00000000-0005-0000-0000-000070040000}"/>
    <cellStyle name="入力 2 2 4" xfId="1047" xr:uid="{00000000-0005-0000-0000-000071040000}"/>
    <cellStyle name="入力 2 3" xfId="1048" xr:uid="{00000000-0005-0000-0000-000072040000}"/>
    <cellStyle name="入力 2 3 2" xfId="1049" xr:uid="{00000000-0005-0000-0000-000073040000}"/>
    <cellStyle name="入力 2 3 2 2" xfId="1050" xr:uid="{00000000-0005-0000-0000-000074040000}"/>
    <cellStyle name="入力 2 3 3" xfId="1051" xr:uid="{00000000-0005-0000-0000-000075040000}"/>
    <cellStyle name="入力 2 3 3 2" xfId="1052" xr:uid="{00000000-0005-0000-0000-000076040000}"/>
    <cellStyle name="入力 2 3 4" xfId="1053" xr:uid="{00000000-0005-0000-0000-000077040000}"/>
    <cellStyle name="入力 2 3 4 2" xfId="1054" xr:uid="{00000000-0005-0000-0000-000078040000}"/>
    <cellStyle name="入力 2 3 5" xfId="1055" xr:uid="{00000000-0005-0000-0000-000079040000}"/>
    <cellStyle name="入力 2 3 5 2" xfId="1056" xr:uid="{00000000-0005-0000-0000-00007A040000}"/>
    <cellStyle name="入力 2 3 6" xfId="1057" xr:uid="{00000000-0005-0000-0000-00007B040000}"/>
    <cellStyle name="入力 2 3 6 2" xfId="1058" xr:uid="{00000000-0005-0000-0000-00007C040000}"/>
    <cellStyle name="入力 2 3 7" xfId="1059" xr:uid="{00000000-0005-0000-0000-00007D040000}"/>
    <cellStyle name="入力 2 4" xfId="1060" xr:uid="{00000000-0005-0000-0000-00007E040000}"/>
    <cellStyle name="入力 2 4 2" xfId="1061" xr:uid="{00000000-0005-0000-0000-00007F040000}"/>
    <cellStyle name="入力 2 5" xfId="1062" xr:uid="{00000000-0005-0000-0000-000080040000}"/>
    <cellStyle name="入力 3" xfId="1063" xr:uid="{00000000-0005-0000-0000-000081040000}"/>
    <cellStyle name="入力 3 2" xfId="1064" xr:uid="{00000000-0005-0000-0000-000082040000}"/>
    <cellStyle name="入力 3 2 2" xfId="1065" xr:uid="{00000000-0005-0000-0000-000083040000}"/>
    <cellStyle name="入力 3 2 2 2" xfId="1066" xr:uid="{00000000-0005-0000-0000-000084040000}"/>
    <cellStyle name="入力 3 2 3" xfId="1067" xr:uid="{00000000-0005-0000-0000-000085040000}"/>
    <cellStyle name="入力 3 2 3 2" xfId="1068" xr:uid="{00000000-0005-0000-0000-000086040000}"/>
    <cellStyle name="入力 3 2 4" xfId="1069" xr:uid="{00000000-0005-0000-0000-000087040000}"/>
    <cellStyle name="入力 3 2 4 2" xfId="1070" xr:uid="{00000000-0005-0000-0000-000088040000}"/>
    <cellStyle name="入力 3 2 5" xfId="1071" xr:uid="{00000000-0005-0000-0000-000089040000}"/>
    <cellStyle name="入力 3 2 5 2" xfId="1072" xr:uid="{00000000-0005-0000-0000-00008A040000}"/>
    <cellStyle name="入力 3 2 6" xfId="1073" xr:uid="{00000000-0005-0000-0000-00008B040000}"/>
    <cellStyle name="入力 3 2 6 2" xfId="1074" xr:uid="{00000000-0005-0000-0000-00008C040000}"/>
    <cellStyle name="入力 3 2 7" xfId="1075" xr:uid="{00000000-0005-0000-0000-00008D040000}"/>
    <cellStyle name="入力 3 3" xfId="1076" xr:uid="{00000000-0005-0000-0000-00008E040000}"/>
    <cellStyle name="入力 3 3 2" xfId="1077" xr:uid="{00000000-0005-0000-0000-00008F040000}"/>
    <cellStyle name="入力 3 4" xfId="1078" xr:uid="{00000000-0005-0000-0000-000090040000}"/>
    <cellStyle name="入力 4" xfId="1079" xr:uid="{00000000-0005-0000-0000-000091040000}"/>
    <cellStyle name="入力 4 2" xfId="1080" xr:uid="{00000000-0005-0000-0000-000092040000}"/>
    <cellStyle name="入力 4 2 2" xfId="1081" xr:uid="{00000000-0005-0000-0000-000093040000}"/>
    <cellStyle name="入力 4 3" xfId="1082" xr:uid="{00000000-0005-0000-0000-000094040000}"/>
    <cellStyle name="入力 4 3 2" xfId="1083" xr:uid="{00000000-0005-0000-0000-000095040000}"/>
    <cellStyle name="入力 4 4" xfId="1084" xr:uid="{00000000-0005-0000-0000-000096040000}"/>
    <cellStyle name="入力 4 4 2" xfId="1085" xr:uid="{00000000-0005-0000-0000-000097040000}"/>
    <cellStyle name="入力 4 5" xfId="1086" xr:uid="{00000000-0005-0000-0000-000098040000}"/>
    <cellStyle name="入力 4 5 2" xfId="1087" xr:uid="{00000000-0005-0000-0000-000099040000}"/>
    <cellStyle name="入力 4 6" xfId="1088" xr:uid="{00000000-0005-0000-0000-00009A040000}"/>
    <cellStyle name="入力 4 6 2" xfId="1089" xr:uid="{00000000-0005-0000-0000-00009B040000}"/>
    <cellStyle name="入力 4 7" xfId="1090" xr:uid="{00000000-0005-0000-0000-00009C040000}"/>
    <cellStyle name="入力 5" xfId="1091" xr:uid="{00000000-0005-0000-0000-00009D040000}"/>
    <cellStyle name="入力 6" xfId="1092" xr:uid="{00000000-0005-0000-0000-00009E040000}"/>
    <cellStyle name="入力 7" xfId="1093" xr:uid="{00000000-0005-0000-0000-00009F040000}"/>
    <cellStyle name="入力 8" xfId="1094" xr:uid="{00000000-0005-0000-0000-0000A0040000}"/>
    <cellStyle name="入力 9" xfId="1095" xr:uid="{00000000-0005-0000-0000-0000A1040000}"/>
    <cellStyle builtinId="0" name="標準" xfId="0"/>
    <cellStyle name="標準 10" xfId="1096" xr:uid="{00000000-0005-0000-0000-0000A3040000}"/>
    <cellStyle name="標準 10 2" xfId="1097" xr:uid="{00000000-0005-0000-0000-0000A4040000}"/>
    <cellStyle name="標準 10 3" xfId="14" xr:uid="{00000000-0005-0000-0000-0000A5040000}"/>
    <cellStyle name="標準 10 4" xfId="1098" xr:uid="{00000000-0005-0000-0000-0000A6040000}"/>
    <cellStyle name="標準 10 5" xfId="1099" xr:uid="{00000000-0005-0000-0000-0000A7040000}"/>
    <cellStyle name="標準 100" xfId="1100" xr:uid="{00000000-0005-0000-0000-0000A8040000}"/>
    <cellStyle name="標準 100 2" xfId="1101" xr:uid="{00000000-0005-0000-0000-0000A9040000}"/>
    <cellStyle name="標準 100 2 2" xfId="1102" xr:uid="{00000000-0005-0000-0000-0000AA040000}"/>
    <cellStyle name="標準 100 2 2 2" xfId="1103" xr:uid="{00000000-0005-0000-0000-0000AB040000}"/>
    <cellStyle name="標準 100 2 2 3" xfId="1104" xr:uid="{00000000-0005-0000-0000-0000AC040000}"/>
    <cellStyle name="標準 100 2 2 4" xfId="1105" xr:uid="{00000000-0005-0000-0000-0000AD040000}"/>
    <cellStyle name="標準 100 2 3" xfId="1106" xr:uid="{00000000-0005-0000-0000-0000AE040000}"/>
    <cellStyle name="標準 100 2 4" xfId="1107" xr:uid="{00000000-0005-0000-0000-0000AF040000}"/>
    <cellStyle name="標準 100 2 5" xfId="1108" xr:uid="{00000000-0005-0000-0000-0000B0040000}"/>
    <cellStyle name="標準 100 3" xfId="1109" xr:uid="{00000000-0005-0000-0000-0000B1040000}"/>
    <cellStyle name="標準 100 3 2" xfId="1110" xr:uid="{00000000-0005-0000-0000-0000B2040000}"/>
    <cellStyle name="標準 100 3 3" xfId="1111" xr:uid="{00000000-0005-0000-0000-0000B3040000}"/>
    <cellStyle name="標準 100 3 4" xfId="1112" xr:uid="{00000000-0005-0000-0000-0000B4040000}"/>
    <cellStyle name="標準 100 4" xfId="1113" xr:uid="{00000000-0005-0000-0000-0000B5040000}"/>
    <cellStyle name="標準 100 5" xfId="1114" xr:uid="{00000000-0005-0000-0000-0000B6040000}"/>
    <cellStyle name="標準 100 6" xfId="1115" xr:uid="{00000000-0005-0000-0000-0000B7040000}"/>
    <cellStyle name="標準 101" xfId="1116" xr:uid="{00000000-0005-0000-0000-0000B8040000}"/>
    <cellStyle name="標準 102" xfId="1117" xr:uid="{00000000-0005-0000-0000-0000B9040000}"/>
    <cellStyle name="標準 102 2" xfId="1118" xr:uid="{00000000-0005-0000-0000-0000BA040000}"/>
    <cellStyle name="標準 102 2 2" xfId="1119" xr:uid="{00000000-0005-0000-0000-0000BB040000}"/>
    <cellStyle name="標準 102 2 3" xfId="1120" xr:uid="{00000000-0005-0000-0000-0000BC040000}"/>
    <cellStyle name="標準 102 2 4" xfId="1121" xr:uid="{00000000-0005-0000-0000-0000BD040000}"/>
    <cellStyle name="標準 102 3" xfId="1122" xr:uid="{00000000-0005-0000-0000-0000BE040000}"/>
    <cellStyle name="標準 102 4" xfId="1123" xr:uid="{00000000-0005-0000-0000-0000BF040000}"/>
    <cellStyle name="標準 102 5" xfId="1124" xr:uid="{00000000-0005-0000-0000-0000C0040000}"/>
    <cellStyle name="標準 103" xfId="1125" xr:uid="{00000000-0005-0000-0000-0000C1040000}"/>
    <cellStyle name="標準 104" xfId="1126" xr:uid="{00000000-0005-0000-0000-0000C2040000}"/>
    <cellStyle name="標準 104 2" xfId="1127" xr:uid="{00000000-0005-0000-0000-0000C3040000}"/>
    <cellStyle name="標準 104 3" xfId="1128" xr:uid="{00000000-0005-0000-0000-0000C4040000}"/>
    <cellStyle name="標準 104 4" xfId="1129" xr:uid="{00000000-0005-0000-0000-0000C5040000}"/>
    <cellStyle name="標準 105" xfId="1130" xr:uid="{00000000-0005-0000-0000-0000C6040000}"/>
    <cellStyle name="標準 106" xfId="1131" xr:uid="{00000000-0005-0000-0000-0000C7040000}"/>
    <cellStyle name="標準 107" xfId="1132" xr:uid="{00000000-0005-0000-0000-0000C8040000}"/>
    <cellStyle name="標準 108" xfId="1133" xr:uid="{00000000-0005-0000-0000-0000C9040000}"/>
    <cellStyle name="標準 109" xfId="1134" xr:uid="{00000000-0005-0000-0000-0000CA040000}"/>
    <cellStyle name="標準 11" xfId="1135" xr:uid="{00000000-0005-0000-0000-0000CB040000}"/>
    <cellStyle name="標準 11 2" xfId="1136" xr:uid="{00000000-0005-0000-0000-0000CC040000}"/>
    <cellStyle name="標準 11 3" xfId="1137" xr:uid="{00000000-0005-0000-0000-0000CD040000}"/>
    <cellStyle name="標準 110" xfId="1138" xr:uid="{00000000-0005-0000-0000-0000CE040000}"/>
    <cellStyle name="標準 111" xfId="1139" xr:uid="{00000000-0005-0000-0000-0000CF040000}"/>
    <cellStyle name="標準 112" xfId="1140" xr:uid="{00000000-0005-0000-0000-0000D0040000}"/>
    <cellStyle name="標準 113" xfId="1141" xr:uid="{00000000-0005-0000-0000-0000D1040000}"/>
    <cellStyle name="標準 114" xfId="1142" xr:uid="{00000000-0005-0000-0000-0000D2040000}"/>
    <cellStyle name="標準 115" xfId="1143" xr:uid="{00000000-0005-0000-0000-0000D3040000}"/>
    <cellStyle name="標準 116" xfId="1144" xr:uid="{00000000-0005-0000-0000-0000D4040000}"/>
    <cellStyle name="標準 117" xfId="1145" xr:uid="{00000000-0005-0000-0000-0000D5040000}"/>
    <cellStyle name="標準 118" xfId="1146" xr:uid="{00000000-0005-0000-0000-0000D6040000}"/>
    <cellStyle name="標準 119" xfId="1147" xr:uid="{00000000-0005-0000-0000-0000D7040000}"/>
    <cellStyle name="標準 12" xfId="1148" xr:uid="{00000000-0005-0000-0000-0000D8040000}"/>
    <cellStyle name="標準 12 2" xfId="1149" xr:uid="{00000000-0005-0000-0000-0000D9040000}"/>
    <cellStyle name="標準 12 2 2" xfId="1150" xr:uid="{00000000-0005-0000-0000-0000DA040000}"/>
    <cellStyle name="標準 12 2 3" xfId="1151" xr:uid="{00000000-0005-0000-0000-0000DB040000}"/>
    <cellStyle name="標準 12 3" xfId="1152" xr:uid="{00000000-0005-0000-0000-0000DC040000}"/>
    <cellStyle name="標準 12 3 2" xfId="1153" xr:uid="{00000000-0005-0000-0000-0000DD040000}"/>
    <cellStyle name="標準 12 3 3" xfId="1154" xr:uid="{00000000-0005-0000-0000-0000DE040000}"/>
    <cellStyle name="標準 120" xfId="1155" xr:uid="{00000000-0005-0000-0000-0000DF040000}"/>
    <cellStyle name="標準 121" xfId="1156" xr:uid="{00000000-0005-0000-0000-0000E0040000}"/>
    <cellStyle name="標準 122" xfId="1157" xr:uid="{00000000-0005-0000-0000-0000E1040000}"/>
    <cellStyle name="標準 123" xfId="1158" xr:uid="{00000000-0005-0000-0000-0000E2040000}"/>
    <cellStyle name="標準 124" xfId="1159" xr:uid="{00000000-0005-0000-0000-0000E3040000}"/>
    <cellStyle name="標準 125" xfId="1160" xr:uid="{00000000-0005-0000-0000-0000E4040000}"/>
    <cellStyle name="標準 126" xfId="1161" xr:uid="{00000000-0005-0000-0000-0000E5040000}"/>
    <cellStyle name="標準 127" xfId="1162" xr:uid="{00000000-0005-0000-0000-0000E6040000}"/>
    <cellStyle name="標準 128" xfId="1163" xr:uid="{00000000-0005-0000-0000-0000E7040000}"/>
    <cellStyle name="標準 129" xfId="1164" xr:uid="{00000000-0005-0000-0000-0000E8040000}"/>
    <cellStyle name="標準 13" xfId="1165" xr:uid="{00000000-0005-0000-0000-0000E9040000}"/>
    <cellStyle name="標準 13 2" xfId="1166" xr:uid="{00000000-0005-0000-0000-0000EA040000}"/>
    <cellStyle name="標準 13 3" xfId="1167" xr:uid="{00000000-0005-0000-0000-0000EB040000}"/>
    <cellStyle name="標準 13 4" xfId="1168" xr:uid="{00000000-0005-0000-0000-0000EC040000}"/>
    <cellStyle name="標準 13 5" xfId="1169" xr:uid="{00000000-0005-0000-0000-0000ED040000}"/>
    <cellStyle name="標準 130" xfId="1170" xr:uid="{00000000-0005-0000-0000-0000EE040000}"/>
    <cellStyle name="標準 131" xfId="1171" xr:uid="{00000000-0005-0000-0000-0000EF040000}"/>
    <cellStyle name="標準 132" xfId="1937" xr:uid="{00000000-0005-0000-0000-0000F0040000}"/>
    <cellStyle name="標準 132 10" xfId="2084" xr:uid="{00000000-0005-0000-0000-0000F1040000}"/>
    <cellStyle name="標準 132 11" xfId="2224" xr:uid="{00000000-0005-0000-0000-0000F2040000}"/>
    <cellStyle name="標準 132 12" xfId="2316" xr:uid="{00000000-0005-0000-0000-0000F3040000}"/>
    <cellStyle name="標準 132 2" xfId="1950" xr:uid="{00000000-0005-0000-0000-0000F4040000}"/>
    <cellStyle name="標準 132 2 2" xfId="1956" xr:uid="{00000000-0005-0000-0000-0000F5040000}"/>
    <cellStyle name="標準 132 2 2 2" xfId="1978" xr:uid="{00000000-0005-0000-0000-0000F6040000}"/>
    <cellStyle name="標準 132 2 2 2 2" xfId="2070" xr:uid="{00000000-0005-0000-0000-0000F7040000}"/>
    <cellStyle name="標準 132 2 2 2 2 2" xfId="2210" xr:uid="{00000000-0005-0000-0000-0000F8040000}"/>
    <cellStyle name="標準 132 2 2 2 2 3" xfId="2306" xr:uid="{00000000-0005-0000-0000-0000F9040000}"/>
    <cellStyle name="標準 132 2 2 2 2 4" xfId="2442" xr:uid="{00000000-0005-0000-0000-0000FA040000}"/>
    <cellStyle name="標準 132 2 2 2 3" xfId="2026" xr:uid="{00000000-0005-0000-0000-0000FB040000}"/>
    <cellStyle name="標準 132 2 2 2 3 2" xfId="2166" xr:uid="{00000000-0005-0000-0000-0000FC040000}"/>
    <cellStyle name="標準 132 2 2 2 3 3" xfId="2398" xr:uid="{00000000-0005-0000-0000-0000FD040000}"/>
    <cellStyle name="標準 132 2 2 2 4" xfId="2118" xr:uid="{00000000-0005-0000-0000-0000FE040000}"/>
    <cellStyle name="標準 132 2 2 2 5" xfId="2258" xr:uid="{00000000-0005-0000-0000-0000FF040000}"/>
    <cellStyle name="標準 132 2 2 2 6" xfId="2350" xr:uid="{00000000-0005-0000-0000-000000050000}"/>
    <cellStyle name="標準 132 2 2 3" xfId="2048" xr:uid="{00000000-0005-0000-0000-000001050000}"/>
    <cellStyle name="標準 132 2 2 3 2" xfId="2188" xr:uid="{00000000-0005-0000-0000-000002050000}"/>
    <cellStyle name="標準 132 2 2 3 3" xfId="2284" xr:uid="{00000000-0005-0000-0000-000003050000}"/>
    <cellStyle name="標準 132 2 2 3 4" xfId="2420" xr:uid="{00000000-0005-0000-0000-000004050000}"/>
    <cellStyle name="標準 132 2 2 4" xfId="2004" xr:uid="{00000000-0005-0000-0000-000005050000}"/>
    <cellStyle name="標準 132 2 2 4 2" xfId="2144" xr:uid="{00000000-0005-0000-0000-000006050000}"/>
    <cellStyle name="標準 132 2 2 4 3" xfId="2376" xr:uid="{00000000-0005-0000-0000-000007050000}"/>
    <cellStyle name="標準 132 2 2 5" xfId="2096" xr:uid="{00000000-0005-0000-0000-000008050000}"/>
    <cellStyle name="標準 132 2 2 6" xfId="2236" xr:uid="{00000000-0005-0000-0000-000009050000}"/>
    <cellStyle name="標準 132 2 2 7" xfId="2328" xr:uid="{00000000-0005-0000-0000-00000A050000}"/>
    <cellStyle name="標準 132 2 3" xfId="1964" xr:uid="{00000000-0005-0000-0000-00000B050000}"/>
    <cellStyle name="標準 132 2 3 2" xfId="1986" xr:uid="{00000000-0005-0000-0000-00000C050000}"/>
    <cellStyle name="標準 132 2 3 2 2" xfId="2078" xr:uid="{00000000-0005-0000-0000-00000D050000}"/>
    <cellStyle name="標準 132 2 3 2 2 2" xfId="2218" xr:uid="{00000000-0005-0000-0000-00000E050000}"/>
    <cellStyle name="標準 132 2 3 2 2 3" xfId="2314" xr:uid="{00000000-0005-0000-0000-00000F050000}"/>
    <cellStyle name="標準 132 2 3 2 2 4" xfId="2450" xr:uid="{00000000-0005-0000-0000-000010050000}"/>
    <cellStyle name="標準 132 2 3 2 3" xfId="2034" xr:uid="{00000000-0005-0000-0000-000011050000}"/>
    <cellStyle name="標準 132 2 3 2 3 2" xfId="2174" xr:uid="{00000000-0005-0000-0000-000012050000}"/>
    <cellStyle name="標準 132 2 3 2 3 3" xfId="2406" xr:uid="{00000000-0005-0000-0000-000013050000}"/>
    <cellStyle name="標準 132 2 3 2 4" xfId="2126" xr:uid="{00000000-0005-0000-0000-000014050000}"/>
    <cellStyle name="標準 132 2 3 2 5" xfId="2266" xr:uid="{00000000-0005-0000-0000-000015050000}"/>
    <cellStyle name="標準 132 2 3 2 6" xfId="2358" xr:uid="{00000000-0005-0000-0000-000016050000}"/>
    <cellStyle name="標準 132 2 3 3" xfId="2056" xr:uid="{00000000-0005-0000-0000-000017050000}"/>
    <cellStyle name="標準 132 2 3 3 2" xfId="2196" xr:uid="{00000000-0005-0000-0000-000018050000}"/>
    <cellStyle name="標準 132 2 3 3 3" xfId="2292" xr:uid="{00000000-0005-0000-0000-000019050000}"/>
    <cellStyle name="標準 132 2 3 3 4" xfId="2428" xr:uid="{00000000-0005-0000-0000-00001A050000}"/>
    <cellStyle name="標準 132 2 3 4" xfId="2012" xr:uid="{00000000-0005-0000-0000-00001B050000}"/>
    <cellStyle name="標準 132 2 3 4 2" xfId="2152" xr:uid="{00000000-0005-0000-0000-00001C050000}"/>
    <cellStyle name="標準 132 2 3 4 3" xfId="2384" xr:uid="{00000000-0005-0000-0000-00001D050000}"/>
    <cellStyle name="標準 132 2 3 5" xfId="2104" xr:uid="{00000000-0005-0000-0000-00001E050000}"/>
    <cellStyle name="標準 132 2 3 6" xfId="2244" xr:uid="{00000000-0005-0000-0000-00001F050000}"/>
    <cellStyle name="標準 132 2 3 7" xfId="2336" xr:uid="{00000000-0005-0000-0000-000020050000}"/>
    <cellStyle name="標準 132 2 4" xfId="1972" xr:uid="{00000000-0005-0000-0000-000021050000}"/>
    <cellStyle name="標準 132 2 4 2" xfId="2064" xr:uid="{00000000-0005-0000-0000-000022050000}"/>
    <cellStyle name="標準 132 2 4 2 2" xfId="2204" xr:uid="{00000000-0005-0000-0000-000023050000}"/>
    <cellStyle name="標準 132 2 4 2 3" xfId="2300" xr:uid="{00000000-0005-0000-0000-000024050000}"/>
    <cellStyle name="標準 132 2 4 2 4" xfId="2436" xr:uid="{00000000-0005-0000-0000-000025050000}"/>
    <cellStyle name="標準 132 2 4 3" xfId="2020" xr:uid="{00000000-0005-0000-0000-000026050000}"/>
    <cellStyle name="標準 132 2 4 3 2" xfId="2160" xr:uid="{00000000-0005-0000-0000-000027050000}"/>
    <cellStyle name="標準 132 2 4 3 3" xfId="2392" xr:uid="{00000000-0005-0000-0000-000028050000}"/>
    <cellStyle name="標準 132 2 4 4" xfId="2112" xr:uid="{00000000-0005-0000-0000-000029050000}"/>
    <cellStyle name="標準 132 2 4 5" xfId="2252" xr:uid="{00000000-0005-0000-0000-00002A050000}"/>
    <cellStyle name="標準 132 2 4 6" xfId="2344" xr:uid="{00000000-0005-0000-0000-00002B050000}"/>
    <cellStyle name="標準 132 2 5" xfId="2042" xr:uid="{00000000-0005-0000-0000-00002C050000}"/>
    <cellStyle name="標準 132 2 5 2" xfId="2182" xr:uid="{00000000-0005-0000-0000-00002D050000}"/>
    <cellStyle name="標準 132 2 5 3" xfId="2278" xr:uid="{00000000-0005-0000-0000-00002E050000}"/>
    <cellStyle name="標準 132 2 5 4" xfId="2414" xr:uid="{00000000-0005-0000-0000-00002F050000}"/>
    <cellStyle name="標準 132 2 6" xfId="1998" xr:uid="{00000000-0005-0000-0000-000030050000}"/>
    <cellStyle name="標準 132 2 6 2" xfId="2138" xr:uid="{00000000-0005-0000-0000-000031050000}"/>
    <cellStyle name="標準 132 2 6 3" xfId="2370" xr:uid="{00000000-0005-0000-0000-000032050000}"/>
    <cellStyle name="標準 132 2 7" xfId="2090" xr:uid="{00000000-0005-0000-0000-000033050000}"/>
    <cellStyle name="標準 132 2 8" xfId="2230" xr:uid="{00000000-0005-0000-0000-000034050000}"/>
    <cellStyle name="標準 132 2 9" xfId="2322" xr:uid="{00000000-0005-0000-0000-000035050000}"/>
    <cellStyle name="標準 132 3" xfId="1954" xr:uid="{00000000-0005-0000-0000-000036050000}"/>
    <cellStyle name="標準 132 3 2" xfId="1976" xr:uid="{00000000-0005-0000-0000-000037050000}"/>
    <cellStyle name="標準 132 3 2 2" xfId="2068" xr:uid="{00000000-0005-0000-0000-000038050000}"/>
    <cellStyle name="標準 132 3 2 2 2" xfId="2208" xr:uid="{00000000-0005-0000-0000-000039050000}"/>
    <cellStyle name="標準 132 3 2 2 3" xfId="2304" xr:uid="{00000000-0005-0000-0000-00003A050000}"/>
    <cellStyle name="標準 132 3 2 2 4" xfId="2440" xr:uid="{00000000-0005-0000-0000-00003B050000}"/>
    <cellStyle name="標準 132 3 2 3" xfId="2024" xr:uid="{00000000-0005-0000-0000-00003C050000}"/>
    <cellStyle name="標準 132 3 2 3 2" xfId="2164" xr:uid="{00000000-0005-0000-0000-00003D050000}"/>
    <cellStyle name="標準 132 3 2 3 3" xfId="2396" xr:uid="{00000000-0005-0000-0000-00003E050000}"/>
    <cellStyle name="標準 132 3 2 4" xfId="2116" xr:uid="{00000000-0005-0000-0000-00003F050000}"/>
    <cellStyle name="標準 132 3 2 5" xfId="2256" xr:uid="{00000000-0005-0000-0000-000040050000}"/>
    <cellStyle name="標準 132 3 2 6" xfId="2348" xr:uid="{00000000-0005-0000-0000-000041050000}"/>
    <cellStyle name="標準 132 3 3" xfId="2046" xr:uid="{00000000-0005-0000-0000-000042050000}"/>
    <cellStyle name="標準 132 3 3 2" xfId="2186" xr:uid="{00000000-0005-0000-0000-000043050000}"/>
    <cellStyle name="標準 132 3 3 3" xfId="2282" xr:uid="{00000000-0005-0000-0000-000044050000}"/>
    <cellStyle name="標準 132 3 3 4" xfId="2418" xr:uid="{00000000-0005-0000-0000-000045050000}"/>
    <cellStyle name="標準 132 3 4" xfId="2002" xr:uid="{00000000-0005-0000-0000-000046050000}"/>
    <cellStyle name="標準 132 3 4 2" xfId="2142" xr:uid="{00000000-0005-0000-0000-000047050000}"/>
    <cellStyle name="標準 132 3 4 3" xfId="2374" xr:uid="{00000000-0005-0000-0000-000048050000}"/>
    <cellStyle name="標準 132 3 5" xfId="2094" xr:uid="{00000000-0005-0000-0000-000049050000}"/>
    <cellStyle name="標準 132 3 6" xfId="2234" xr:uid="{00000000-0005-0000-0000-00004A050000}"/>
    <cellStyle name="標準 132 3 7" xfId="2326" xr:uid="{00000000-0005-0000-0000-00004B050000}"/>
    <cellStyle name="標準 132 4" xfId="1960" xr:uid="{00000000-0005-0000-0000-00004C050000}"/>
    <cellStyle name="標準 132 4 2" xfId="1982" xr:uid="{00000000-0005-0000-0000-00004D050000}"/>
    <cellStyle name="標準 132 4 2 2" xfId="2074" xr:uid="{00000000-0005-0000-0000-00004E050000}"/>
    <cellStyle name="標準 132 4 2 2 2" xfId="2214" xr:uid="{00000000-0005-0000-0000-00004F050000}"/>
    <cellStyle name="標準 132 4 2 2 3" xfId="2310" xr:uid="{00000000-0005-0000-0000-000050050000}"/>
    <cellStyle name="標準 132 4 2 2 4" xfId="2446" xr:uid="{00000000-0005-0000-0000-000051050000}"/>
    <cellStyle name="標準 132 4 2 3" xfId="2030" xr:uid="{00000000-0005-0000-0000-000052050000}"/>
    <cellStyle name="標準 132 4 2 3 2" xfId="2170" xr:uid="{00000000-0005-0000-0000-000053050000}"/>
    <cellStyle name="標準 132 4 2 3 3" xfId="2402" xr:uid="{00000000-0005-0000-0000-000054050000}"/>
    <cellStyle name="標準 132 4 2 4" xfId="2122" xr:uid="{00000000-0005-0000-0000-000055050000}"/>
    <cellStyle name="標準 132 4 2 5" xfId="2262" xr:uid="{00000000-0005-0000-0000-000056050000}"/>
    <cellStyle name="標準 132 4 2 6" xfId="2354" xr:uid="{00000000-0005-0000-0000-000057050000}"/>
    <cellStyle name="標準 132 4 3" xfId="2052" xr:uid="{00000000-0005-0000-0000-000058050000}"/>
    <cellStyle name="標準 132 4 3 2" xfId="2192" xr:uid="{00000000-0005-0000-0000-000059050000}"/>
    <cellStyle name="標準 132 4 3 3" xfId="2288" xr:uid="{00000000-0005-0000-0000-00005A050000}"/>
    <cellStyle name="標準 132 4 3 4" xfId="2424" xr:uid="{00000000-0005-0000-0000-00005B050000}"/>
    <cellStyle name="標準 132 4 4" xfId="2008" xr:uid="{00000000-0005-0000-0000-00005C050000}"/>
    <cellStyle name="標準 132 4 4 2" xfId="2148" xr:uid="{00000000-0005-0000-0000-00005D050000}"/>
    <cellStyle name="標準 132 4 4 3" xfId="2380" xr:uid="{00000000-0005-0000-0000-00005E050000}"/>
    <cellStyle name="標準 132 4 5" xfId="2100" xr:uid="{00000000-0005-0000-0000-00005F050000}"/>
    <cellStyle name="標準 132 4 6" xfId="2240" xr:uid="{00000000-0005-0000-0000-000060050000}"/>
    <cellStyle name="標準 132 4 7" xfId="2332" xr:uid="{00000000-0005-0000-0000-000061050000}"/>
    <cellStyle name="標準 132 5" xfId="1944" xr:uid="{00000000-0005-0000-0000-000062050000}"/>
    <cellStyle name="標準 132 5 2" xfId="1970" xr:uid="{00000000-0005-0000-0000-000063050000}"/>
    <cellStyle name="標準 132 5 2 2" xfId="2062" xr:uid="{00000000-0005-0000-0000-000064050000}"/>
    <cellStyle name="標準 132 5 2 2 2" xfId="2202" xr:uid="{00000000-0005-0000-0000-000065050000}"/>
    <cellStyle name="標準 132 5 2 2 3" xfId="2298" xr:uid="{00000000-0005-0000-0000-000066050000}"/>
    <cellStyle name="標準 132 5 2 2 4" xfId="2434" xr:uid="{00000000-0005-0000-0000-000067050000}"/>
    <cellStyle name="標準 132 5 2 3" xfId="2018" xr:uid="{00000000-0005-0000-0000-000068050000}"/>
    <cellStyle name="標準 132 5 2 3 2" xfId="2158" xr:uid="{00000000-0005-0000-0000-000069050000}"/>
    <cellStyle name="標準 132 5 2 3 3" xfId="2390" xr:uid="{00000000-0005-0000-0000-00006A050000}"/>
    <cellStyle name="標準 132 5 2 4" xfId="2110" xr:uid="{00000000-0005-0000-0000-00006B050000}"/>
    <cellStyle name="標準 132 5 2 5" xfId="2250" xr:uid="{00000000-0005-0000-0000-00006C050000}"/>
    <cellStyle name="標準 132 5 2 6" xfId="2342" xr:uid="{00000000-0005-0000-0000-00006D050000}"/>
    <cellStyle name="標準 132 5 3" xfId="2040" xr:uid="{00000000-0005-0000-0000-00006E050000}"/>
    <cellStyle name="標準 132 5 3 2" xfId="2180" xr:uid="{00000000-0005-0000-0000-00006F050000}"/>
    <cellStyle name="標準 132 5 3 3" xfId="2276" xr:uid="{00000000-0005-0000-0000-000070050000}"/>
    <cellStyle name="標準 132 5 3 4" xfId="2412" xr:uid="{00000000-0005-0000-0000-000071050000}"/>
    <cellStyle name="標準 132 5 4" xfId="1996" xr:uid="{00000000-0005-0000-0000-000072050000}"/>
    <cellStyle name="標準 132 5 4 2" xfId="2136" xr:uid="{00000000-0005-0000-0000-000073050000}"/>
    <cellStyle name="標準 132 5 4 3" xfId="2368" xr:uid="{00000000-0005-0000-0000-000074050000}"/>
    <cellStyle name="標準 132 5 5" xfId="2088" xr:uid="{00000000-0005-0000-0000-000075050000}"/>
    <cellStyle name="標準 132 5 6" xfId="2228" xr:uid="{00000000-0005-0000-0000-000076050000}"/>
    <cellStyle name="標準 132 5 7" xfId="2320" xr:uid="{00000000-0005-0000-0000-000077050000}"/>
    <cellStyle name="標準 132 6" xfId="1966" xr:uid="{00000000-0005-0000-0000-000078050000}"/>
    <cellStyle name="標準 132 6 2" xfId="2058" xr:uid="{00000000-0005-0000-0000-000079050000}"/>
    <cellStyle name="標準 132 6 2 2" xfId="2198" xr:uid="{00000000-0005-0000-0000-00007A050000}"/>
    <cellStyle name="標準 132 6 2 3" xfId="2294" xr:uid="{00000000-0005-0000-0000-00007B050000}"/>
    <cellStyle name="標準 132 6 2 4" xfId="2430" xr:uid="{00000000-0005-0000-0000-00007C050000}"/>
    <cellStyle name="標準 132 6 3" xfId="2014" xr:uid="{00000000-0005-0000-0000-00007D050000}"/>
    <cellStyle name="標準 132 6 3 2" xfId="2154" xr:uid="{00000000-0005-0000-0000-00007E050000}"/>
    <cellStyle name="標準 132 6 3 3" xfId="2386" xr:uid="{00000000-0005-0000-0000-00007F050000}"/>
    <cellStyle name="標準 132 6 4" xfId="2106" xr:uid="{00000000-0005-0000-0000-000080050000}"/>
    <cellStyle name="標準 132 6 5" xfId="2246" xr:uid="{00000000-0005-0000-0000-000081050000}"/>
    <cellStyle name="標準 132 6 6" xfId="2338" xr:uid="{00000000-0005-0000-0000-000082050000}"/>
    <cellStyle name="標準 132 7" xfId="1988" xr:uid="{00000000-0005-0000-0000-000083050000}"/>
    <cellStyle name="標準 132 7 2" xfId="2080" xr:uid="{00000000-0005-0000-0000-000084050000}"/>
    <cellStyle name="標準 132 7 2 2" xfId="2220" xr:uid="{00000000-0005-0000-0000-000085050000}"/>
    <cellStyle name="標準 132 7 2 3" xfId="2452" xr:uid="{00000000-0005-0000-0000-000086050000}"/>
    <cellStyle name="標準 132 7 3" xfId="2128" xr:uid="{00000000-0005-0000-0000-000087050000}"/>
    <cellStyle name="標準 132 7 4" xfId="2268" xr:uid="{00000000-0005-0000-0000-000088050000}"/>
    <cellStyle name="標準 132 7 5" xfId="2360" xr:uid="{00000000-0005-0000-0000-000089050000}"/>
    <cellStyle name="標準 132 8" xfId="2036" xr:uid="{00000000-0005-0000-0000-00008A050000}"/>
    <cellStyle name="標準 132 8 2" xfId="2176" xr:uid="{00000000-0005-0000-0000-00008B050000}"/>
    <cellStyle name="標準 132 8 3" xfId="2272" xr:uid="{00000000-0005-0000-0000-00008C050000}"/>
    <cellStyle name="標準 132 8 4" xfId="2408" xr:uid="{00000000-0005-0000-0000-00008D050000}"/>
    <cellStyle name="標準 132 9" xfId="1992" xr:uid="{00000000-0005-0000-0000-00008E050000}"/>
    <cellStyle name="標準 132 9 2" xfId="2132" xr:uid="{00000000-0005-0000-0000-00008F050000}"/>
    <cellStyle name="標準 132 9 3" xfId="2364" xr:uid="{00000000-0005-0000-0000-000090050000}"/>
    <cellStyle name="標準 133" xfId="1938" xr:uid="{00000000-0005-0000-0000-000091050000}"/>
    <cellStyle name="標準 133 10" xfId="2225" xr:uid="{00000000-0005-0000-0000-000092050000}"/>
    <cellStyle name="標準 133 11" xfId="2317" xr:uid="{00000000-0005-0000-0000-000093050000}"/>
    <cellStyle name="標準 133 2" xfId="1957" xr:uid="{00000000-0005-0000-0000-000094050000}"/>
    <cellStyle name="標準 133 2 2" xfId="1979" xr:uid="{00000000-0005-0000-0000-000095050000}"/>
    <cellStyle name="標準 133 2 2 2" xfId="2071" xr:uid="{00000000-0005-0000-0000-000096050000}"/>
    <cellStyle name="標準 133 2 2 2 2" xfId="2211" xr:uid="{00000000-0005-0000-0000-000097050000}"/>
    <cellStyle name="標準 133 2 2 2 3" xfId="2307" xr:uid="{00000000-0005-0000-0000-000098050000}"/>
    <cellStyle name="標準 133 2 2 2 4" xfId="2443" xr:uid="{00000000-0005-0000-0000-000099050000}"/>
    <cellStyle name="標準 133 2 2 3" xfId="2027" xr:uid="{00000000-0005-0000-0000-00009A050000}"/>
    <cellStyle name="標準 133 2 2 3 2" xfId="2167" xr:uid="{00000000-0005-0000-0000-00009B050000}"/>
    <cellStyle name="標準 133 2 2 3 3" xfId="2399" xr:uid="{00000000-0005-0000-0000-00009C050000}"/>
    <cellStyle name="標準 133 2 2 4" xfId="2119" xr:uid="{00000000-0005-0000-0000-00009D050000}"/>
    <cellStyle name="標準 133 2 2 5" xfId="2259" xr:uid="{00000000-0005-0000-0000-00009E050000}"/>
    <cellStyle name="標準 133 2 2 6" xfId="2351" xr:uid="{00000000-0005-0000-0000-00009F050000}"/>
    <cellStyle name="標準 133 2 3" xfId="2049" xr:uid="{00000000-0005-0000-0000-0000A0050000}"/>
    <cellStyle name="標準 133 2 3 2" xfId="2189" xr:uid="{00000000-0005-0000-0000-0000A1050000}"/>
    <cellStyle name="標準 133 2 3 3" xfId="2285" xr:uid="{00000000-0005-0000-0000-0000A2050000}"/>
    <cellStyle name="標準 133 2 3 4" xfId="2421" xr:uid="{00000000-0005-0000-0000-0000A3050000}"/>
    <cellStyle name="標準 133 2 4" xfId="2005" xr:uid="{00000000-0005-0000-0000-0000A4050000}"/>
    <cellStyle name="標準 133 2 4 2" xfId="2145" xr:uid="{00000000-0005-0000-0000-0000A5050000}"/>
    <cellStyle name="標準 133 2 4 3" xfId="2377" xr:uid="{00000000-0005-0000-0000-0000A6050000}"/>
    <cellStyle name="標準 133 2 5" xfId="2097" xr:uid="{00000000-0005-0000-0000-0000A7050000}"/>
    <cellStyle name="標準 133 2 6" xfId="2237" xr:uid="{00000000-0005-0000-0000-0000A8050000}"/>
    <cellStyle name="標準 133 2 7" xfId="2329" xr:uid="{00000000-0005-0000-0000-0000A9050000}"/>
    <cellStyle name="標準 133 3" xfId="1961" xr:uid="{00000000-0005-0000-0000-0000AA050000}"/>
    <cellStyle name="標準 133 3 2" xfId="1983" xr:uid="{00000000-0005-0000-0000-0000AB050000}"/>
    <cellStyle name="標準 133 3 2 2" xfId="2075" xr:uid="{00000000-0005-0000-0000-0000AC050000}"/>
    <cellStyle name="標準 133 3 2 2 2" xfId="2215" xr:uid="{00000000-0005-0000-0000-0000AD050000}"/>
    <cellStyle name="標準 133 3 2 2 3" xfId="2311" xr:uid="{00000000-0005-0000-0000-0000AE050000}"/>
    <cellStyle name="標準 133 3 2 2 4" xfId="2447" xr:uid="{00000000-0005-0000-0000-0000AF050000}"/>
    <cellStyle name="標準 133 3 2 3" xfId="2031" xr:uid="{00000000-0005-0000-0000-0000B0050000}"/>
    <cellStyle name="標準 133 3 2 3 2" xfId="2171" xr:uid="{00000000-0005-0000-0000-0000B1050000}"/>
    <cellStyle name="標準 133 3 2 3 3" xfId="2403" xr:uid="{00000000-0005-0000-0000-0000B2050000}"/>
    <cellStyle name="標準 133 3 2 4" xfId="2123" xr:uid="{00000000-0005-0000-0000-0000B3050000}"/>
    <cellStyle name="標準 133 3 2 5" xfId="2263" xr:uid="{00000000-0005-0000-0000-0000B4050000}"/>
    <cellStyle name="標準 133 3 2 6" xfId="2355" xr:uid="{00000000-0005-0000-0000-0000B5050000}"/>
    <cellStyle name="標準 133 3 3" xfId="2053" xr:uid="{00000000-0005-0000-0000-0000B6050000}"/>
    <cellStyle name="標準 133 3 3 2" xfId="2193" xr:uid="{00000000-0005-0000-0000-0000B7050000}"/>
    <cellStyle name="標準 133 3 3 3" xfId="2289" xr:uid="{00000000-0005-0000-0000-0000B8050000}"/>
    <cellStyle name="標準 133 3 3 4" xfId="2425" xr:uid="{00000000-0005-0000-0000-0000B9050000}"/>
    <cellStyle name="標準 133 3 4" xfId="2009" xr:uid="{00000000-0005-0000-0000-0000BA050000}"/>
    <cellStyle name="標準 133 3 4 2" xfId="2149" xr:uid="{00000000-0005-0000-0000-0000BB050000}"/>
    <cellStyle name="標準 133 3 4 3" xfId="2381" xr:uid="{00000000-0005-0000-0000-0000BC050000}"/>
    <cellStyle name="標準 133 3 5" xfId="2101" xr:uid="{00000000-0005-0000-0000-0000BD050000}"/>
    <cellStyle name="標準 133 3 6" xfId="2241" xr:uid="{00000000-0005-0000-0000-0000BE050000}"/>
    <cellStyle name="標準 133 3 7" xfId="2333" xr:uid="{00000000-0005-0000-0000-0000BF050000}"/>
    <cellStyle name="標準 133 4" xfId="1951" xr:uid="{00000000-0005-0000-0000-0000C0050000}"/>
    <cellStyle name="標準 133 4 2" xfId="1973" xr:uid="{00000000-0005-0000-0000-0000C1050000}"/>
    <cellStyle name="標準 133 4 2 2" xfId="2065" xr:uid="{00000000-0005-0000-0000-0000C2050000}"/>
    <cellStyle name="標準 133 4 2 2 2" xfId="2205" xr:uid="{00000000-0005-0000-0000-0000C3050000}"/>
    <cellStyle name="標準 133 4 2 2 3" xfId="2301" xr:uid="{00000000-0005-0000-0000-0000C4050000}"/>
    <cellStyle name="標準 133 4 2 2 4" xfId="2437" xr:uid="{00000000-0005-0000-0000-0000C5050000}"/>
    <cellStyle name="標準 133 4 2 3" xfId="2021" xr:uid="{00000000-0005-0000-0000-0000C6050000}"/>
    <cellStyle name="標準 133 4 2 3 2" xfId="2161" xr:uid="{00000000-0005-0000-0000-0000C7050000}"/>
    <cellStyle name="標準 133 4 2 3 3" xfId="2393" xr:uid="{00000000-0005-0000-0000-0000C8050000}"/>
    <cellStyle name="標準 133 4 2 4" xfId="2113" xr:uid="{00000000-0005-0000-0000-0000C9050000}"/>
    <cellStyle name="標準 133 4 2 5" xfId="2253" xr:uid="{00000000-0005-0000-0000-0000CA050000}"/>
    <cellStyle name="標準 133 4 2 6" xfId="2345" xr:uid="{00000000-0005-0000-0000-0000CB050000}"/>
    <cellStyle name="標準 133 4 3" xfId="2043" xr:uid="{00000000-0005-0000-0000-0000CC050000}"/>
    <cellStyle name="標準 133 4 3 2" xfId="2183" xr:uid="{00000000-0005-0000-0000-0000CD050000}"/>
    <cellStyle name="標準 133 4 3 3" xfId="2279" xr:uid="{00000000-0005-0000-0000-0000CE050000}"/>
    <cellStyle name="標準 133 4 3 4" xfId="2415" xr:uid="{00000000-0005-0000-0000-0000CF050000}"/>
    <cellStyle name="標準 133 4 4" xfId="1999" xr:uid="{00000000-0005-0000-0000-0000D0050000}"/>
    <cellStyle name="標準 133 4 4 2" xfId="2139" xr:uid="{00000000-0005-0000-0000-0000D1050000}"/>
    <cellStyle name="標準 133 4 4 3" xfId="2371" xr:uid="{00000000-0005-0000-0000-0000D2050000}"/>
    <cellStyle name="標準 133 4 5" xfId="2091" xr:uid="{00000000-0005-0000-0000-0000D3050000}"/>
    <cellStyle name="標準 133 4 6" xfId="2231" xr:uid="{00000000-0005-0000-0000-0000D4050000}"/>
    <cellStyle name="標準 133 4 7" xfId="2323" xr:uid="{00000000-0005-0000-0000-0000D5050000}"/>
    <cellStyle name="標準 133 5" xfId="1967" xr:uid="{00000000-0005-0000-0000-0000D6050000}"/>
    <cellStyle name="標準 133 5 2" xfId="2059" xr:uid="{00000000-0005-0000-0000-0000D7050000}"/>
    <cellStyle name="標準 133 5 2 2" xfId="2199" xr:uid="{00000000-0005-0000-0000-0000D8050000}"/>
    <cellStyle name="標準 133 5 2 3" xfId="2295" xr:uid="{00000000-0005-0000-0000-0000D9050000}"/>
    <cellStyle name="標準 133 5 2 4" xfId="2431" xr:uid="{00000000-0005-0000-0000-0000DA050000}"/>
    <cellStyle name="標準 133 5 3" xfId="2015" xr:uid="{00000000-0005-0000-0000-0000DB050000}"/>
    <cellStyle name="標準 133 5 3 2" xfId="2155" xr:uid="{00000000-0005-0000-0000-0000DC050000}"/>
    <cellStyle name="標準 133 5 3 3" xfId="2387" xr:uid="{00000000-0005-0000-0000-0000DD050000}"/>
    <cellStyle name="標準 133 5 4" xfId="2107" xr:uid="{00000000-0005-0000-0000-0000DE050000}"/>
    <cellStyle name="標準 133 5 5" xfId="2247" xr:uid="{00000000-0005-0000-0000-0000DF050000}"/>
    <cellStyle name="標準 133 5 6" xfId="2339" xr:uid="{00000000-0005-0000-0000-0000E0050000}"/>
    <cellStyle name="標準 133 6" xfId="1989" xr:uid="{00000000-0005-0000-0000-0000E1050000}"/>
    <cellStyle name="標準 133 6 2" xfId="2081" xr:uid="{00000000-0005-0000-0000-0000E2050000}"/>
    <cellStyle name="標準 133 6 2 2" xfId="2221" xr:uid="{00000000-0005-0000-0000-0000E3050000}"/>
    <cellStyle name="標準 133 6 2 3" xfId="2453" xr:uid="{00000000-0005-0000-0000-0000E4050000}"/>
    <cellStyle name="標準 133 6 3" xfId="2129" xr:uid="{00000000-0005-0000-0000-0000E5050000}"/>
    <cellStyle name="標準 133 6 4" xfId="2269" xr:uid="{00000000-0005-0000-0000-0000E6050000}"/>
    <cellStyle name="標準 133 6 5" xfId="2361" xr:uid="{00000000-0005-0000-0000-0000E7050000}"/>
    <cellStyle name="標準 133 7" xfId="2037" xr:uid="{00000000-0005-0000-0000-0000E8050000}"/>
    <cellStyle name="標準 133 7 2" xfId="2177" xr:uid="{00000000-0005-0000-0000-0000E9050000}"/>
    <cellStyle name="標準 133 7 3" xfId="2273" xr:uid="{00000000-0005-0000-0000-0000EA050000}"/>
    <cellStyle name="標準 133 7 4" xfId="2409" xr:uid="{00000000-0005-0000-0000-0000EB050000}"/>
    <cellStyle name="標準 133 8" xfId="1993" xr:uid="{00000000-0005-0000-0000-0000EC050000}"/>
    <cellStyle name="標準 133 8 2" xfId="2133" xr:uid="{00000000-0005-0000-0000-0000ED050000}"/>
    <cellStyle name="標準 133 8 3" xfId="2365" xr:uid="{00000000-0005-0000-0000-0000EE050000}"/>
    <cellStyle name="標準 133 9" xfId="2085" xr:uid="{00000000-0005-0000-0000-0000EF050000}"/>
    <cellStyle name="標準 134" xfId="1940" xr:uid="{00000000-0005-0000-0000-0000F0050000}"/>
    <cellStyle name="標準 135" xfId="2455" xr:uid="{00000000-0005-0000-0000-0000F1050000}"/>
    <cellStyle name="標準 136" xfId="1172" xr:uid="{00000000-0005-0000-0000-0000F2050000}"/>
    <cellStyle name="標準 137" xfId="2456" xr:uid="{00000000-0005-0000-0000-0000F3050000}"/>
    <cellStyle name="標準 14" xfId="1173" xr:uid="{00000000-0005-0000-0000-0000F4050000}"/>
    <cellStyle name="標準 14 2" xfId="1174" xr:uid="{00000000-0005-0000-0000-0000F5050000}"/>
    <cellStyle name="標準 14 2 2" xfId="1175" xr:uid="{00000000-0005-0000-0000-0000F6050000}"/>
    <cellStyle name="標準 14 2 3" xfId="1176" xr:uid="{00000000-0005-0000-0000-0000F7050000}"/>
    <cellStyle name="標準 14 3" xfId="1177" xr:uid="{00000000-0005-0000-0000-0000F8050000}"/>
    <cellStyle name="標準 14 4" xfId="1178" xr:uid="{00000000-0005-0000-0000-0000F9050000}"/>
    <cellStyle name="標準 15" xfId="1179" xr:uid="{00000000-0005-0000-0000-0000FA050000}"/>
    <cellStyle name="標準 15 2" xfId="1180" xr:uid="{00000000-0005-0000-0000-0000FB050000}"/>
    <cellStyle name="標準 15 2 2" xfId="1181" xr:uid="{00000000-0005-0000-0000-0000FC050000}"/>
    <cellStyle name="標準 15 2 3" xfId="1182" xr:uid="{00000000-0005-0000-0000-0000FD050000}"/>
    <cellStyle name="標準 15 3" xfId="1183" xr:uid="{00000000-0005-0000-0000-0000FE050000}"/>
    <cellStyle name="標準 15 4" xfId="1184" xr:uid="{00000000-0005-0000-0000-0000FF050000}"/>
    <cellStyle name="標準 15 5" xfId="1185" xr:uid="{00000000-0005-0000-0000-000000060000}"/>
    <cellStyle name="標準 15 6" xfId="1186" xr:uid="{00000000-0005-0000-0000-000001060000}"/>
    <cellStyle name="標準 16" xfId="1187" xr:uid="{00000000-0005-0000-0000-000002060000}"/>
    <cellStyle name="標準 16 2" xfId="1188" xr:uid="{00000000-0005-0000-0000-000003060000}"/>
    <cellStyle name="標準 16 2 2" xfId="1189" xr:uid="{00000000-0005-0000-0000-000004060000}"/>
    <cellStyle name="標準 16 2 3" xfId="1190" xr:uid="{00000000-0005-0000-0000-000005060000}"/>
    <cellStyle name="標準 16 3" xfId="1191" xr:uid="{00000000-0005-0000-0000-000006060000}"/>
    <cellStyle name="標準 16 4" xfId="1192" xr:uid="{00000000-0005-0000-0000-000007060000}"/>
    <cellStyle name="標準 16 5" xfId="1193" xr:uid="{00000000-0005-0000-0000-000008060000}"/>
    <cellStyle name="標準 17" xfId="1194" xr:uid="{00000000-0005-0000-0000-000009060000}"/>
    <cellStyle name="標準 17 2" xfId="1195" xr:uid="{00000000-0005-0000-0000-00000A060000}"/>
    <cellStyle name="標準 17 2 2" xfId="1196" xr:uid="{00000000-0005-0000-0000-00000B060000}"/>
    <cellStyle name="標準 17 2 3" xfId="1197" xr:uid="{00000000-0005-0000-0000-00000C060000}"/>
    <cellStyle name="標準 17 3" xfId="1198" xr:uid="{00000000-0005-0000-0000-00000D060000}"/>
    <cellStyle name="標準 17 4" xfId="1199" xr:uid="{00000000-0005-0000-0000-00000E060000}"/>
    <cellStyle name="標準 17 5" xfId="1200" xr:uid="{00000000-0005-0000-0000-00000F060000}"/>
    <cellStyle name="標準 18" xfId="1201" xr:uid="{00000000-0005-0000-0000-000010060000}"/>
    <cellStyle name="標準 18 2" xfId="1202" xr:uid="{00000000-0005-0000-0000-000011060000}"/>
    <cellStyle name="標準 18 2 2" xfId="1203" xr:uid="{00000000-0005-0000-0000-000012060000}"/>
    <cellStyle name="標準 18 2 3" xfId="1204" xr:uid="{00000000-0005-0000-0000-000013060000}"/>
    <cellStyle name="標準 18 2 4" xfId="1205" xr:uid="{00000000-0005-0000-0000-000014060000}"/>
    <cellStyle name="標準 18 3" xfId="1206" xr:uid="{00000000-0005-0000-0000-000015060000}"/>
    <cellStyle name="標準 18 4" xfId="1207" xr:uid="{00000000-0005-0000-0000-000016060000}"/>
    <cellStyle name="標準 18 5" xfId="1208" xr:uid="{00000000-0005-0000-0000-000017060000}"/>
    <cellStyle name="標準 18 6" xfId="1209" xr:uid="{00000000-0005-0000-0000-000018060000}"/>
    <cellStyle name="標準 19" xfId="1210" xr:uid="{00000000-0005-0000-0000-000019060000}"/>
    <cellStyle name="標準 19 2" xfId="1211" xr:uid="{00000000-0005-0000-0000-00001A060000}"/>
    <cellStyle name="標準 19 3" xfId="1212" xr:uid="{00000000-0005-0000-0000-00001B060000}"/>
    <cellStyle name="標準 2" xfId="9" xr:uid="{00000000-0005-0000-0000-00001C060000}"/>
    <cellStyle name="標準 2 10" xfId="1213" xr:uid="{00000000-0005-0000-0000-00001D060000}"/>
    <cellStyle name="標準 2 11" xfId="1214" xr:uid="{00000000-0005-0000-0000-00001E060000}"/>
    <cellStyle name="標準 2 12" xfId="1215" xr:uid="{00000000-0005-0000-0000-00001F060000}"/>
    <cellStyle name="標準 2 13" xfId="1216" xr:uid="{00000000-0005-0000-0000-000020060000}"/>
    <cellStyle name="標準 2 2" xfId="10" xr:uid="{00000000-0005-0000-0000-000021060000}"/>
    <cellStyle name="標準 2 2 2" xfId="1217" xr:uid="{00000000-0005-0000-0000-000022060000}"/>
    <cellStyle name="標準 2 2 2 2" xfId="1218" xr:uid="{00000000-0005-0000-0000-000023060000}"/>
    <cellStyle name="標準 2 2 2 2 2" xfId="1219" xr:uid="{00000000-0005-0000-0000-000024060000}"/>
    <cellStyle name="標準 2 2 2 2 3" xfId="1220" xr:uid="{00000000-0005-0000-0000-000025060000}"/>
    <cellStyle name="標準 2 2 2 3" xfId="1221" xr:uid="{00000000-0005-0000-0000-000026060000}"/>
    <cellStyle name="標準 2 2 3" xfId="1222" xr:uid="{00000000-0005-0000-0000-000027060000}"/>
    <cellStyle name="標準 2 2 3 2" xfId="1223" xr:uid="{00000000-0005-0000-0000-000028060000}"/>
    <cellStyle name="標準 2 2 3 3" xfId="1224" xr:uid="{00000000-0005-0000-0000-000029060000}"/>
    <cellStyle name="標準 2 2 4" xfId="1225" xr:uid="{00000000-0005-0000-0000-00002A060000}"/>
    <cellStyle name="標準 2 2 4 2" xfId="1226" xr:uid="{00000000-0005-0000-0000-00002B060000}"/>
    <cellStyle name="標準 2 2 4 3" xfId="1227" xr:uid="{00000000-0005-0000-0000-00002C060000}"/>
    <cellStyle name="標準 2 2 5" xfId="1228" xr:uid="{00000000-0005-0000-0000-00002D060000}"/>
    <cellStyle name="標準 2 2 5 2" xfId="1229" xr:uid="{00000000-0005-0000-0000-00002E060000}"/>
    <cellStyle name="標準 2 2 5 3" xfId="1230" xr:uid="{00000000-0005-0000-0000-00002F060000}"/>
    <cellStyle name="標準 2 2 6" xfId="1231" xr:uid="{00000000-0005-0000-0000-000030060000}"/>
    <cellStyle name="標準 2 2 6 2" xfId="1232" xr:uid="{00000000-0005-0000-0000-000031060000}"/>
    <cellStyle name="標準 2 2 6 3" xfId="1233" xr:uid="{00000000-0005-0000-0000-000032060000}"/>
    <cellStyle name="標準 2 2 7" xfId="1234" xr:uid="{00000000-0005-0000-0000-000033060000}"/>
    <cellStyle name="標準 2 2 8" xfId="1235" xr:uid="{00000000-0005-0000-0000-000034060000}"/>
    <cellStyle name="標準 2 2_(別紙1)参加者テスト仕様書(JPN)_ver1.81" xfId="1236" xr:uid="{00000000-0005-0000-0000-000035060000}"/>
    <cellStyle name="標準 2 3" xfId="13" xr:uid="{00000000-0005-0000-0000-000036060000}"/>
    <cellStyle name="標準 2 3 2" xfId="1237" xr:uid="{00000000-0005-0000-0000-000037060000}"/>
    <cellStyle name="標準 2 3 2 2" xfId="1238" xr:uid="{00000000-0005-0000-0000-000038060000}"/>
    <cellStyle name="標準 2 3 3" xfId="1239" xr:uid="{00000000-0005-0000-0000-000039060000}"/>
    <cellStyle name="標準 2 3 3 2" xfId="1240" xr:uid="{00000000-0005-0000-0000-00003A060000}"/>
    <cellStyle name="標準 2 3 3 3" xfId="1241" xr:uid="{00000000-0005-0000-0000-00003B060000}"/>
    <cellStyle name="標準 2 3 4" xfId="1242" xr:uid="{00000000-0005-0000-0000-00003C060000}"/>
    <cellStyle name="標準 2 4" xfId="1243" xr:uid="{00000000-0005-0000-0000-00003D060000}"/>
    <cellStyle name="標準 2 4 2" xfId="1244" xr:uid="{00000000-0005-0000-0000-00003E060000}"/>
    <cellStyle name="標準 2 4 2 2" xfId="1245" xr:uid="{00000000-0005-0000-0000-00003F060000}"/>
    <cellStyle name="標準 2 4 3" xfId="1246" xr:uid="{00000000-0005-0000-0000-000040060000}"/>
    <cellStyle name="標準 2 5" xfId="1247" xr:uid="{00000000-0005-0000-0000-000041060000}"/>
    <cellStyle name="標準 2 5 2" xfId="1248" xr:uid="{00000000-0005-0000-0000-000042060000}"/>
    <cellStyle name="標準 2 5 3" xfId="1249" xr:uid="{00000000-0005-0000-0000-000043060000}"/>
    <cellStyle name="標準 2 6" xfId="1250" xr:uid="{00000000-0005-0000-0000-000044060000}"/>
    <cellStyle name="標準 2 6 2" xfId="1251" xr:uid="{00000000-0005-0000-0000-000045060000}"/>
    <cellStyle name="標準 2 6 3" xfId="1252" xr:uid="{00000000-0005-0000-0000-000046060000}"/>
    <cellStyle name="標準 2 6 4" xfId="1253" xr:uid="{00000000-0005-0000-0000-000047060000}"/>
    <cellStyle name="標準 2 7" xfId="1254" xr:uid="{00000000-0005-0000-0000-000048060000}"/>
    <cellStyle name="標準 2 7 2" xfId="1255" xr:uid="{00000000-0005-0000-0000-000049060000}"/>
    <cellStyle name="標準 2 8" xfId="1256" xr:uid="{00000000-0005-0000-0000-00004A060000}"/>
    <cellStyle name="標準 2 8 2" xfId="1257" xr:uid="{00000000-0005-0000-0000-00004B060000}"/>
    <cellStyle name="標準 2 9" xfId="1258" xr:uid="{00000000-0005-0000-0000-00004C060000}"/>
    <cellStyle name="標準 2_(別紙1)参加者テスト仕様書(JPN)_ver1.81" xfId="1259" xr:uid="{00000000-0005-0000-0000-00004D060000}"/>
    <cellStyle name="標準 20" xfId="1260" xr:uid="{00000000-0005-0000-0000-00004E060000}"/>
    <cellStyle name="標準 20 2" xfId="1261" xr:uid="{00000000-0005-0000-0000-00004F060000}"/>
    <cellStyle name="標準 20 3" xfId="1262" xr:uid="{00000000-0005-0000-0000-000050060000}"/>
    <cellStyle name="標準 20 4" xfId="1263" xr:uid="{00000000-0005-0000-0000-000051060000}"/>
    <cellStyle name="標準 20 5" xfId="1264" xr:uid="{00000000-0005-0000-0000-000052060000}"/>
    <cellStyle name="標準 21" xfId="1265" xr:uid="{00000000-0005-0000-0000-000053060000}"/>
    <cellStyle name="標準 21 2" xfId="1266" xr:uid="{00000000-0005-0000-0000-000054060000}"/>
    <cellStyle name="標準 21 2 2" xfId="1267" xr:uid="{00000000-0005-0000-0000-000055060000}"/>
    <cellStyle name="標準 21 3" xfId="1268" xr:uid="{00000000-0005-0000-0000-000056060000}"/>
    <cellStyle name="標準 21 3 2" xfId="1269" xr:uid="{00000000-0005-0000-0000-000057060000}"/>
    <cellStyle name="標準 21 4" xfId="1270" xr:uid="{00000000-0005-0000-0000-000058060000}"/>
    <cellStyle name="標準 21 5" xfId="1271" xr:uid="{00000000-0005-0000-0000-000059060000}"/>
    <cellStyle name="標準 22" xfId="1272" xr:uid="{00000000-0005-0000-0000-00005A060000}"/>
    <cellStyle name="標準 22 2" xfId="1273" xr:uid="{00000000-0005-0000-0000-00005B060000}"/>
    <cellStyle name="標準 22 3" xfId="1274" xr:uid="{00000000-0005-0000-0000-00005C060000}"/>
    <cellStyle name="標準 23" xfId="1275" xr:uid="{00000000-0005-0000-0000-00005D060000}"/>
    <cellStyle name="標準 23 2" xfId="1276" xr:uid="{00000000-0005-0000-0000-00005E060000}"/>
    <cellStyle name="標準 23 3" xfId="1277" xr:uid="{00000000-0005-0000-0000-00005F060000}"/>
    <cellStyle name="標準 24" xfId="1278" xr:uid="{00000000-0005-0000-0000-000060060000}"/>
    <cellStyle name="標準 24 2" xfId="1279" xr:uid="{00000000-0005-0000-0000-000061060000}"/>
    <cellStyle name="標準 24 3" xfId="1280" xr:uid="{00000000-0005-0000-0000-000062060000}"/>
    <cellStyle name="標準 25" xfId="1281" xr:uid="{00000000-0005-0000-0000-000063060000}"/>
    <cellStyle name="標準 26" xfId="1282" xr:uid="{00000000-0005-0000-0000-000064060000}"/>
    <cellStyle name="標準 27" xfId="1283" xr:uid="{00000000-0005-0000-0000-000065060000}"/>
    <cellStyle name="標準 28" xfId="1284" xr:uid="{00000000-0005-0000-0000-000066060000}"/>
    <cellStyle name="標準 29" xfId="1285" xr:uid="{00000000-0005-0000-0000-000067060000}"/>
    <cellStyle name="標準 3" xfId="11" xr:uid="{00000000-0005-0000-0000-000068060000}"/>
    <cellStyle name="標準 3 10" xfId="1286" xr:uid="{00000000-0005-0000-0000-000069060000}"/>
    <cellStyle name="標準 3 11" xfId="1287" xr:uid="{00000000-0005-0000-0000-00006A060000}"/>
    <cellStyle name="標準 3 2" xfId="1288" xr:uid="{00000000-0005-0000-0000-00006B060000}"/>
    <cellStyle name="標準 3 2 2" xfId="1289" xr:uid="{00000000-0005-0000-0000-00006C060000}"/>
    <cellStyle name="標準 3 2 2 2" xfId="1290" xr:uid="{00000000-0005-0000-0000-00006D060000}"/>
    <cellStyle name="標準 3 2 2 3" xfId="1291" xr:uid="{00000000-0005-0000-0000-00006E060000}"/>
    <cellStyle name="標準 3 2 3" xfId="1292" xr:uid="{00000000-0005-0000-0000-00006F060000}"/>
    <cellStyle name="標準 3 2 3 2" xfId="1293" xr:uid="{00000000-0005-0000-0000-000070060000}"/>
    <cellStyle name="標準 3 2 3 3" xfId="1294" xr:uid="{00000000-0005-0000-0000-000071060000}"/>
    <cellStyle name="標準 3 2 4" xfId="1295" xr:uid="{00000000-0005-0000-0000-000072060000}"/>
    <cellStyle name="標準 3 2 5" xfId="1296" xr:uid="{00000000-0005-0000-0000-000073060000}"/>
    <cellStyle name="標準 3 3" xfId="1297" xr:uid="{00000000-0005-0000-0000-000074060000}"/>
    <cellStyle name="標準 3 4" xfId="1298" xr:uid="{00000000-0005-0000-0000-000075060000}"/>
    <cellStyle name="標準 3 4 2" xfId="1299" xr:uid="{00000000-0005-0000-0000-000076060000}"/>
    <cellStyle name="標準 3 4 3" xfId="1300" xr:uid="{00000000-0005-0000-0000-000077060000}"/>
    <cellStyle name="標準 3 5" xfId="1301" xr:uid="{00000000-0005-0000-0000-000078060000}"/>
    <cellStyle name="標準 3 5 2" xfId="1302" xr:uid="{00000000-0005-0000-0000-000079060000}"/>
    <cellStyle name="標準 3 5 3" xfId="1303" xr:uid="{00000000-0005-0000-0000-00007A060000}"/>
    <cellStyle name="標準 3 6" xfId="1304" xr:uid="{00000000-0005-0000-0000-00007B060000}"/>
    <cellStyle name="標準 3 6 2" xfId="1305" xr:uid="{00000000-0005-0000-0000-00007C060000}"/>
    <cellStyle name="標準 3 7" xfId="1306" xr:uid="{00000000-0005-0000-0000-00007D060000}"/>
    <cellStyle name="標準 3 8" xfId="1307" xr:uid="{00000000-0005-0000-0000-00007E060000}"/>
    <cellStyle name="標準 3 9" xfId="1308" xr:uid="{00000000-0005-0000-0000-00007F060000}"/>
    <cellStyle name="標準 3_【Quick取得データ配信ツール(仮)】課題管理表（EUC）_20121210" xfId="1309" xr:uid="{00000000-0005-0000-0000-000080060000}"/>
    <cellStyle name="標準 30" xfId="1310" xr:uid="{00000000-0005-0000-0000-000081060000}"/>
    <cellStyle name="標準 31" xfId="1311" xr:uid="{00000000-0005-0000-0000-000082060000}"/>
    <cellStyle name="標準 31 2" xfId="1312" xr:uid="{00000000-0005-0000-0000-000083060000}"/>
    <cellStyle name="標準 31 3" xfId="1313" xr:uid="{00000000-0005-0000-0000-000084060000}"/>
    <cellStyle name="標準 32" xfId="1314" xr:uid="{00000000-0005-0000-0000-000085060000}"/>
    <cellStyle name="標準 32 2" xfId="1315" xr:uid="{00000000-0005-0000-0000-000086060000}"/>
    <cellStyle name="標準 32 3" xfId="1316" xr:uid="{00000000-0005-0000-0000-000087060000}"/>
    <cellStyle name="標準 33" xfId="1317" xr:uid="{00000000-0005-0000-0000-000088060000}"/>
    <cellStyle name="標準 33 2" xfId="1318" xr:uid="{00000000-0005-0000-0000-000089060000}"/>
    <cellStyle name="標準 33 3" xfId="1319" xr:uid="{00000000-0005-0000-0000-00008A060000}"/>
    <cellStyle name="標準 34" xfId="1320" xr:uid="{00000000-0005-0000-0000-00008B060000}"/>
    <cellStyle name="標準 34 2" xfId="1321" xr:uid="{00000000-0005-0000-0000-00008C060000}"/>
    <cellStyle name="標準 34 3" xfId="1322" xr:uid="{00000000-0005-0000-0000-00008D060000}"/>
    <cellStyle name="標準 35" xfId="1323" xr:uid="{00000000-0005-0000-0000-00008E060000}"/>
    <cellStyle name="標準 35 2" xfId="1324" xr:uid="{00000000-0005-0000-0000-00008F060000}"/>
    <cellStyle name="標準 35 3" xfId="1325" xr:uid="{00000000-0005-0000-0000-000090060000}"/>
    <cellStyle name="標準 36" xfId="1326" xr:uid="{00000000-0005-0000-0000-000091060000}"/>
    <cellStyle name="標準 36 2" xfId="1327" xr:uid="{00000000-0005-0000-0000-000092060000}"/>
    <cellStyle name="標準 36 3" xfId="1328" xr:uid="{00000000-0005-0000-0000-000093060000}"/>
    <cellStyle name="標準 37" xfId="1329" xr:uid="{00000000-0005-0000-0000-000094060000}"/>
    <cellStyle name="標準 37 2" xfId="1330" xr:uid="{00000000-0005-0000-0000-000095060000}"/>
    <cellStyle name="標準 37 3" xfId="1331" xr:uid="{00000000-0005-0000-0000-000096060000}"/>
    <cellStyle name="標準 38" xfId="1332" xr:uid="{00000000-0005-0000-0000-000097060000}"/>
    <cellStyle name="標準 39" xfId="1333" xr:uid="{00000000-0005-0000-0000-000098060000}"/>
    <cellStyle name="標準 39 2" xfId="1334" xr:uid="{00000000-0005-0000-0000-000099060000}"/>
    <cellStyle name="標準 39 3" xfId="1335" xr:uid="{00000000-0005-0000-0000-00009A060000}"/>
    <cellStyle name="標準 4" xfId="16" xr:uid="{00000000-0005-0000-0000-00009B060000}"/>
    <cellStyle name="標準 4 10" xfId="1943" xr:uid="{00000000-0005-0000-0000-00009C060000}"/>
    <cellStyle name="標準 4 10 2" xfId="1969" xr:uid="{00000000-0005-0000-0000-00009D060000}"/>
    <cellStyle name="標準 4 10 2 2" xfId="2061" xr:uid="{00000000-0005-0000-0000-00009E060000}"/>
    <cellStyle name="標準 4 10 2 2 2" xfId="2201" xr:uid="{00000000-0005-0000-0000-00009F060000}"/>
    <cellStyle name="標準 4 10 2 2 3" xfId="2297" xr:uid="{00000000-0005-0000-0000-0000A0060000}"/>
    <cellStyle name="標準 4 10 2 2 4" xfId="2433" xr:uid="{00000000-0005-0000-0000-0000A1060000}"/>
    <cellStyle name="標準 4 10 2 3" xfId="2017" xr:uid="{00000000-0005-0000-0000-0000A2060000}"/>
    <cellStyle name="標準 4 10 2 3 2" xfId="2157" xr:uid="{00000000-0005-0000-0000-0000A3060000}"/>
    <cellStyle name="標準 4 10 2 3 3" xfId="2389" xr:uid="{00000000-0005-0000-0000-0000A4060000}"/>
    <cellStyle name="標準 4 10 2 4" xfId="2109" xr:uid="{00000000-0005-0000-0000-0000A5060000}"/>
    <cellStyle name="標準 4 10 2 5" xfId="2249" xr:uid="{00000000-0005-0000-0000-0000A6060000}"/>
    <cellStyle name="標準 4 10 2 6" xfId="2341" xr:uid="{00000000-0005-0000-0000-0000A7060000}"/>
    <cellStyle name="標準 4 10 3" xfId="2039" xr:uid="{00000000-0005-0000-0000-0000A8060000}"/>
    <cellStyle name="標準 4 10 3 2" xfId="2179" xr:uid="{00000000-0005-0000-0000-0000A9060000}"/>
    <cellStyle name="標準 4 10 3 3" xfId="2275" xr:uid="{00000000-0005-0000-0000-0000AA060000}"/>
    <cellStyle name="標準 4 10 3 4" xfId="2411" xr:uid="{00000000-0005-0000-0000-0000AB060000}"/>
    <cellStyle name="標準 4 10 4" xfId="1995" xr:uid="{00000000-0005-0000-0000-0000AC060000}"/>
    <cellStyle name="標準 4 10 4 2" xfId="2135" xr:uid="{00000000-0005-0000-0000-0000AD060000}"/>
    <cellStyle name="標準 4 10 4 3" xfId="2367" xr:uid="{00000000-0005-0000-0000-0000AE060000}"/>
    <cellStyle name="標準 4 10 5" xfId="2087" xr:uid="{00000000-0005-0000-0000-0000AF060000}"/>
    <cellStyle name="標準 4 10 6" xfId="2227" xr:uid="{00000000-0005-0000-0000-0000B0060000}"/>
    <cellStyle name="標準 4 10 7" xfId="2319" xr:uid="{00000000-0005-0000-0000-0000B1060000}"/>
    <cellStyle name="標準 4 11" xfId="1965" xr:uid="{00000000-0005-0000-0000-0000B2060000}"/>
    <cellStyle name="標準 4 11 2" xfId="2057" xr:uid="{00000000-0005-0000-0000-0000B3060000}"/>
    <cellStyle name="標準 4 11 2 2" xfId="2197" xr:uid="{00000000-0005-0000-0000-0000B4060000}"/>
    <cellStyle name="標準 4 11 2 3" xfId="2293" xr:uid="{00000000-0005-0000-0000-0000B5060000}"/>
    <cellStyle name="標準 4 11 2 4" xfId="2429" xr:uid="{00000000-0005-0000-0000-0000B6060000}"/>
    <cellStyle name="標準 4 11 3" xfId="2013" xr:uid="{00000000-0005-0000-0000-0000B7060000}"/>
    <cellStyle name="標準 4 11 3 2" xfId="2153" xr:uid="{00000000-0005-0000-0000-0000B8060000}"/>
    <cellStyle name="標準 4 11 3 3" xfId="2385" xr:uid="{00000000-0005-0000-0000-0000B9060000}"/>
    <cellStyle name="標準 4 11 4" xfId="2105" xr:uid="{00000000-0005-0000-0000-0000BA060000}"/>
    <cellStyle name="標準 4 11 5" xfId="2245" xr:uid="{00000000-0005-0000-0000-0000BB060000}"/>
    <cellStyle name="標準 4 11 6" xfId="2337" xr:uid="{00000000-0005-0000-0000-0000BC060000}"/>
    <cellStyle name="標準 4 12" xfId="1987" xr:uid="{00000000-0005-0000-0000-0000BD060000}"/>
    <cellStyle name="標準 4 12 2" xfId="2079" xr:uid="{00000000-0005-0000-0000-0000BE060000}"/>
    <cellStyle name="標準 4 12 2 2" xfId="2219" xr:uid="{00000000-0005-0000-0000-0000BF060000}"/>
    <cellStyle name="標準 4 12 2 3" xfId="2451" xr:uid="{00000000-0005-0000-0000-0000C0060000}"/>
    <cellStyle name="標準 4 12 3" xfId="2127" xr:uid="{00000000-0005-0000-0000-0000C1060000}"/>
    <cellStyle name="標準 4 12 4" xfId="2267" xr:uid="{00000000-0005-0000-0000-0000C2060000}"/>
    <cellStyle name="標準 4 12 5" xfId="2359" xr:uid="{00000000-0005-0000-0000-0000C3060000}"/>
    <cellStyle name="標準 4 13" xfId="2035" xr:uid="{00000000-0005-0000-0000-0000C4060000}"/>
    <cellStyle name="標準 4 13 2" xfId="2175" xr:uid="{00000000-0005-0000-0000-0000C5060000}"/>
    <cellStyle name="標準 4 13 3" xfId="2271" xr:uid="{00000000-0005-0000-0000-0000C6060000}"/>
    <cellStyle name="標準 4 13 4" xfId="2407" xr:uid="{00000000-0005-0000-0000-0000C7060000}"/>
    <cellStyle name="標準 4 14" xfId="1991" xr:uid="{00000000-0005-0000-0000-0000C8060000}"/>
    <cellStyle name="標準 4 14 2" xfId="2131" xr:uid="{00000000-0005-0000-0000-0000C9060000}"/>
    <cellStyle name="標準 4 14 3" xfId="2363" xr:uid="{00000000-0005-0000-0000-0000CA060000}"/>
    <cellStyle name="標準 4 15" xfId="2083" xr:uid="{00000000-0005-0000-0000-0000CB060000}"/>
    <cellStyle name="標準 4 16" xfId="2223" xr:uid="{00000000-0005-0000-0000-0000CC060000}"/>
    <cellStyle name="標準 4 17" xfId="2315" xr:uid="{00000000-0005-0000-0000-0000CD060000}"/>
    <cellStyle name="標準 4 2" xfId="1336" xr:uid="{00000000-0005-0000-0000-0000CE060000}"/>
    <cellStyle name="標準 4 2 2" xfId="1337" xr:uid="{00000000-0005-0000-0000-0000CF060000}"/>
    <cellStyle name="標準 4 2 2 2" xfId="1338" xr:uid="{00000000-0005-0000-0000-0000D0060000}"/>
    <cellStyle name="標準 4 2 2 3" xfId="1339" xr:uid="{00000000-0005-0000-0000-0000D1060000}"/>
    <cellStyle name="標準 4 2 3" xfId="1340" xr:uid="{00000000-0005-0000-0000-0000D2060000}"/>
    <cellStyle name="標準 4 3" xfId="1341" xr:uid="{00000000-0005-0000-0000-0000D3060000}"/>
    <cellStyle name="標準 4 3 2" xfId="1342" xr:uid="{00000000-0005-0000-0000-0000D4060000}"/>
    <cellStyle name="標準 4 3 3" xfId="1343" xr:uid="{00000000-0005-0000-0000-0000D5060000}"/>
    <cellStyle name="標準 4 4" xfId="1344" xr:uid="{00000000-0005-0000-0000-0000D6060000}"/>
    <cellStyle name="標準 4 4 2" xfId="1345" xr:uid="{00000000-0005-0000-0000-0000D7060000}"/>
    <cellStyle name="標準 4 4 3" xfId="1346" xr:uid="{00000000-0005-0000-0000-0000D8060000}"/>
    <cellStyle name="標準 4 5" xfId="1347" xr:uid="{00000000-0005-0000-0000-0000D9060000}"/>
    <cellStyle name="標準 4 6" xfId="1348" xr:uid="{00000000-0005-0000-0000-0000DA060000}"/>
    <cellStyle name="標準 4 7" xfId="1949" xr:uid="{00000000-0005-0000-0000-0000DB060000}"/>
    <cellStyle name="標準 4 7 2" xfId="1955" xr:uid="{00000000-0005-0000-0000-0000DC060000}"/>
    <cellStyle name="標準 4 7 2 2" xfId="1977" xr:uid="{00000000-0005-0000-0000-0000DD060000}"/>
    <cellStyle name="標準 4 7 2 2 2" xfId="2069" xr:uid="{00000000-0005-0000-0000-0000DE060000}"/>
    <cellStyle name="標準 4 7 2 2 2 2" xfId="2209" xr:uid="{00000000-0005-0000-0000-0000DF060000}"/>
    <cellStyle name="標準 4 7 2 2 2 3" xfId="2305" xr:uid="{00000000-0005-0000-0000-0000E0060000}"/>
    <cellStyle name="標準 4 7 2 2 2 4" xfId="2441" xr:uid="{00000000-0005-0000-0000-0000E1060000}"/>
    <cellStyle name="標準 4 7 2 2 3" xfId="2025" xr:uid="{00000000-0005-0000-0000-0000E2060000}"/>
    <cellStyle name="標準 4 7 2 2 3 2" xfId="2165" xr:uid="{00000000-0005-0000-0000-0000E3060000}"/>
    <cellStyle name="標準 4 7 2 2 3 3" xfId="2397" xr:uid="{00000000-0005-0000-0000-0000E4060000}"/>
    <cellStyle name="標準 4 7 2 2 4" xfId="2117" xr:uid="{00000000-0005-0000-0000-0000E5060000}"/>
    <cellStyle name="標準 4 7 2 2 5" xfId="2257" xr:uid="{00000000-0005-0000-0000-0000E6060000}"/>
    <cellStyle name="標準 4 7 2 2 6" xfId="2349" xr:uid="{00000000-0005-0000-0000-0000E7060000}"/>
    <cellStyle name="標準 4 7 2 3" xfId="2047" xr:uid="{00000000-0005-0000-0000-0000E8060000}"/>
    <cellStyle name="標準 4 7 2 3 2" xfId="2187" xr:uid="{00000000-0005-0000-0000-0000E9060000}"/>
    <cellStyle name="標準 4 7 2 3 3" xfId="2283" xr:uid="{00000000-0005-0000-0000-0000EA060000}"/>
    <cellStyle name="標準 4 7 2 3 4" xfId="2419" xr:uid="{00000000-0005-0000-0000-0000EB060000}"/>
    <cellStyle name="標準 4 7 2 4" xfId="2003" xr:uid="{00000000-0005-0000-0000-0000EC060000}"/>
    <cellStyle name="標準 4 7 2 4 2" xfId="2143" xr:uid="{00000000-0005-0000-0000-0000ED060000}"/>
    <cellStyle name="標準 4 7 2 4 3" xfId="2375" xr:uid="{00000000-0005-0000-0000-0000EE060000}"/>
    <cellStyle name="標準 4 7 2 5" xfId="2095" xr:uid="{00000000-0005-0000-0000-0000EF060000}"/>
    <cellStyle name="標準 4 7 2 6" xfId="2235" xr:uid="{00000000-0005-0000-0000-0000F0060000}"/>
    <cellStyle name="標準 4 7 2 7" xfId="2327" xr:uid="{00000000-0005-0000-0000-0000F1060000}"/>
    <cellStyle name="標準 4 7 3" xfId="1963" xr:uid="{00000000-0005-0000-0000-0000F2060000}"/>
    <cellStyle name="標準 4 7 3 2" xfId="1985" xr:uid="{00000000-0005-0000-0000-0000F3060000}"/>
    <cellStyle name="標準 4 7 3 2 2" xfId="2077" xr:uid="{00000000-0005-0000-0000-0000F4060000}"/>
    <cellStyle name="標準 4 7 3 2 2 2" xfId="2217" xr:uid="{00000000-0005-0000-0000-0000F5060000}"/>
    <cellStyle name="標準 4 7 3 2 2 3" xfId="2313" xr:uid="{00000000-0005-0000-0000-0000F6060000}"/>
    <cellStyle name="標準 4 7 3 2 2 4" xfId="2449" xr:uid="{00000000-0005-0000-0000-0000F7060000}"/>
    <cellStyle name="標準 4 7 3 2 3" xfId="2033" xr:uid="{00000000-0005-0000-0000-0000F8060000}"/>
    <cellStyle name="標準 4 7 3 2 3 2" xfId="2173" xr:uid="{00000000-0005-0000-0000-0000F9060000}"/>
    <cellStyle name="標準 4 7 3 2 3 3" xfId="2405" xr:uid="{00000000-0005-0000-0000-0000FA060000}"/>
    <cellStyle name="標準 4 7 3 2 4" xfId="2125" xr:uid="{00000000-0005-0000-0000-0000FB060000}"/>
    <cellStyle name="標準 4 7 3 2 5" xfId="2265" xr:uid="{00000000-0005-0000-0000-0000FC060000}"/>
    <cellStyle name="標準 4 7 3 2 6" xfId="2357" xr:uid="{00000000-0005-0000-0000-0000FD060000}"/>
    <cellStyle name="標準 4 7 3 3" xfId="2055" xr:uid="{00000000-0005-0000-0000-0000FE060000}"/>
    <cellStyle name="標準 4 7 3 3 2" xfId="2195" xr:uid="{00000000-0005-0000-0000-0000FF060000}"/>
    <cellStyle name="標準 4 7 3 3 3" xfId="2291" xr:uid="{00000000-0005-0000-0000-000000070000}"/>
    <cellStyle name="標準 4 7 3 3 4" xfId="2427" xr:uid="{00000000-0005-0000-0000-000001070000}"/>
    <cellStyle name="標準 4 7 3 4" xfId="2011" xr:uid="{00000000-0005-0000-0000-000002070000}"/>
    <cellStyle name="標準 4 7 3 4 2" xfId="2151" xr:uid="{00000000-0005-0000-0000-000003070000}"/>
    <cellStyle name="標準 4 7 3 4 3" xfId="2383" xr:uid="{00000000-0005-0000-0000-000004070000}"/>
    <cellStyle name="標準 4 7 3 5" xfId="2103" xr:uid="{00000000-0005-0000-0000-000005070000}"/>
    <cellStyle name="標準 4 7 3 6" xfId="2243" xr:uid="{00000000-0005-0000-0000-000006070000}"/>
    <cellStyle name="標準 4 7 3 7" xfId="2335" xr:uid="{00000000-0005-0000-0000-000007070000}"/>
    <cellStyle name="標準 4 7 4" xfId="1971" xr:uid="{00000000-0005-0000-0000-000008070000}"/>
    <cellStyle name="標準 4 7 4 2" xfId="2063" xr:uid="{00000000-0005-0000-0000-000009070000}"/>
    <cellStyle name="標準 4 7 4 2 2" xfId="2203" xr:uid="{00000000-0005-0000-0000-00000A070000}"/>
    <cellStyle name="標準 4 7 4 2 3" xfId="2299" xr:uid="{00000000-0005-0000-0000-00000B070000}"/>
    <cellStyle name="標準 4 7 4 2 4" xfId="2435" xr:uid="{00000000-0005-0000-0000-00000C070000}"/>
    <cellStyle name="標準 4 7 4 3" xfId="2019" xr:uid="{00000000-0005-0000-0000-00000D070000}"/>
    <cellStyle name="標準 4 7 4 3 2" xfId="2159" xr:uid="{00000000-0005-0000-0000-00000E070000}"/>
    <cellStyle name="標準 4 7 4 3 3" xfId="2391" xr:uid="{00000000-0005-0000-0000-00000F070000}"/>
    <cellStyle name="標準 4 7 4 4" xfId="2111" xr:uid="{00000000-0005-0000-0000-000010070000}"/>
    <cellStyle name="標準 4 7 4 5" xfId="2251" xr:uid="{00000000-0005-0000-0000-000011070000}"/>
    <cellStyle name="標準 4 7 4 6" xfId="2343" xr:uid="{00000000-0005-0000-0000-000012070000}"/>
    <cellStyle name="標準 4 7 5" xfId="2041" xr:uid="{00000000-0005-0000-0000-000013070000}"/>
    <cellStyle name="標準 4 7 5 2" xfId="2181" xr:uid="{00000000-0005-0000-0000-000014070000}"/>
    <cellStyle name="標準 4 7 5 3" xfId="2277" xr:uid="{00000000-0005-0000-0000-000015070000}"/>
    <cellStyle name="標準 4 7 5 4" xfId="2413" xr:uid="{00000000-0005-0000-0000-000016070000}"/>
    <cellStyle name="標準 4 7 6" xfId="1997" xr:uid="{00000000-0005-0000-0000-000017070000}"/>
    <cellStyle name="標準 4 7 6 2" xfId="2137" xr:uid="{00000000-0005-0000-0000-000018070000}"/>
    <cellStyle name="標準 4 7 6 3" xfId="2369" xr:uid="{00000000-0005-0000-0000-000019070000}"/>
    <cellStyle name="標準 4 7 7" xfId="2089" xr:uid="{00000000-0005-0000-0000-00001A070000}"/>
    <cellStyle name="標準 4 7 8" xfId="2229" xr:uid="{00000000-0005-0000-0000-00001B070000}"/>
    <cellStyle name="標準 4 7 9" xfId="2321" xr:uid="{00000000-0005-0000-0000-00001C070000}"/>
    <cellStyle name="標準 4 8" xfId="1953" xr:uid="{00000000-0005-0000-0000-00001D070000}"/>
    <cellStyle name="標準 4 8 2" xfId="1975" xr:uid="{00000000-0005-0000-0000-00001E070000}"/>
    <cellStyle name="標準 4 8 2 2" xfId="2067" xr:uid="{00000000-0005-0000-0000-00001F070000}"/>
    <cellStyle name="標準 4 8 2 2 2" xfId="2207" xr:uid="{00000000-0005-0000-0000-000020070000}"/>
    <cellStyle name="標準 4 8 2 2 3" xfId="2303" xr:uid="{00000000-0005-0000-0000-000021070000}"/>
    <cellStyle name="標準 4 8 2 2 4" xfId="2439" xr:uid="{00000000-0005-0000-0000-000022070000}"/>
    <cellStyle name="標準 4 8 2 3" xfId="2023" xr:uid="{00000000-0005-0000-0000-000023070000}"/>
    <cellStyle name="標準 4 8 2 3 2" xfId="2163" xr:uid="{00000000-0005-0000-0000-000024070000}"/>
    <cellStyle name="標準 4 8 2 3 3" xfId="2395" xr:uid="{00000000-0005-0000-0000-000025070000}"/>
    <cellStyle name="標準 4 8 2 4" xfId="2115" xr:uid="{00000000-0005-0000-0000-000026070000}"/>
    <cellStyle name="標準 4 8 2 5" xfId="2255" xr:uid="{00000000-0005-0000-0000-000027070000}"/>
    <cellStyle name="標準 4 8 2 6" xfId="2347" xr:uid="{00000000-0005-0000-0000-000028070000}"/>
    <cellStyle name="標準 4 8 3" xfId="2045" xr:uid="{00000000-0005-0000-0000-000029070000}"/>
    <cellStyle name="標準 4 8 3 2" xfId="2185" xr:uid="{00000000-0005-0000-0000-00002A070000}"/>
    <cellStyle name="標準 4 8 3 3" xfId="2281" xr:uid="{00000000-0005-0000-0000-00002B070000}"/>
    <cellStyle name="標準 4 8 3 4" xfId="2417" xr:uid="{00000000-0005-0000-0000-00002C070000}"/>
    <cellStyle name="標準 4 8 4" xfId="2001" xr:uid="{00000000-0005-0000-0000-00002D070000}"/>
    <cellStyle name="標準 4 8 4 2" xfId="2141" xr:uid="{00000000-0005-0000-0000-00002E070000}"/>
    <cellStyle name="標準 4 8 4 3" xfId="2373" xr:uid="{00000000-0005-0000-0000-00002F070000}"/>
    <cellStyle name="標準 4 8 5" xfId="2093" xr:uid="{00000000-0005-0000-0000-000030070000}"/>
    <cellStyle name="標準 4 8 6" xfId="2233" xr:uid="{00000000-0005-0000-0000-000031070000}"/>
    <cellStyle name="標準 4 8 7" xfId="2325" xr:uid="{00000000-0005-0000-0000-000032070000}"/>
    <cellStyle name="標準 4 9" xfId="1959" xr:uid="{00000000-0005-0000-0000-000033070000}"/>
    <cellStyle name="標準 4 9 2" xfId="1981" xr:uid="{00000000-0005-0000-0000-000034070000}"/>
    <cellStyle name="標準 4 9 2 2" xfId="2073" xr:uid="{00000000-0005-0000-0000-000035070000}"/>
    <cellStyle name="標準 4 9 2 2 2" xfId="2213" xr:uid="{00000000-0005-0000-0000-000036070000}"/>
    <cellStyle name="標準 4 9 2 2 3" xfId="2309" xr:uid="{00000000-0005-0000-0000-000037070000}"/>
    <cellStyle name="標準 4 9 2 2 4" xfId="2445" xr:uid="{00000000-0005-0000-0000-000038070000}"/>
    <cellStyle name="標準 4 9 2 3" xfId="2029" xr:uid="{00000000-0005-0000-0000-000039070000}"/>
    <cellStyle name="標準 4 9 2 3 2" xfId="2169" xr:uid="{00000000-0005-0000-0000-00003A070000}"/>
    <cellStyle name="標準 4 9 2 3 3" xfId="2401" xr:uid="{00000000-0005-0000-0000-00003B070000}"/>
    <cellStyle name="標準 4 9 2 4" xfId="2121" xr:uid="{00000000-0005-0000-0000-00003C070000}"/>
    <cellStyle name="標準 4 9 2 5" xfId="2261" xr:uid="{00000000-0005-0000-0000-00003D070000}"/>
    <cellStyle name="標準 4 9 2 6" xfId="2353" xr:uid="{00000000-0005-0000-0000-00003E070000}"/>
    <cellStyle name="標準 4 9 3" xfId="2051" xr:uid="{00000000-0005-0000-0000-00003F070000}"/>
    <cellStyle name="標準 4 9 3 2" xfId="2191" xr:uid="{00000000-0005-0000-0000-000040070000}"/>
    <cellStyle name="標準 4 9 3 3" xfId="2287" xr:uid="{00000000-0005-0000-0000-000041070000}"/>
    <cellStyle name="標準 4 9 3 4" xfId="2423" xr:uid="{00000000-0005-0000-0000-000042070000}"/>
    <cellStyle name="標準 4 9 4" xfId="2007" xr:uid="{00000000-0005-0000-0000-000043070000}"/>
    <cellStyle name="標準 4 9 4 2" xfId="2147" xr:uid="{00000000-0005-0000-0000-000044070000}"/>
    <cellStyle name="標準 4 9 4 3" xfId="2379" xr:uid="{00000000-0005-0000-0000-000045070000}"/>
    <cellStyle name="標準 4 9 5" xfId="2099" xr:uid="{00000000-0005-0000-0000-000046070000}"/>
    <cellStyle name="標準 4 9 6" xfId="2239" xr:uid="{00000000-0005-0000-0000-000047070000}"/>
    <cellStyle name="標準 4 9 7" xfId="2331" xr:uid="{00000000-0005-0000-0000-000048070000}"/>
    <cellStyle name="標準 4_20121011__1_F⇒O_【証拠金１本化】課題管理（清算）" xfId="1349" xr:uid="{00000000-0005-0000-0000-000049070000}"/>
    <cellStyle name="標準 40" xfId="1350" xr:uid="{00000000-0005-0000-0000-00004A070000}"/>
    <cellStyle name="標準 41" xfId="1351" xr:uid="{00000000-0005-0000-0000-00004B070000}"/>
    <cellStyle name="標準 42" xfId="1352" xr:uid="{00000000-0005-0000-0000-00004C070000}"/>
    <cellStyle name="標準 43" xfId="1353" xr:uid="{00000000-0005-0000-0000-00004D070000}"/>
    <cellStyle name="標準 44" xfId="1354" xr:uid="{00000000-0005-0000-0000-00004E070000}"/>
    <cellStyle name="標準 45" xfId="1355" xr:uid="{00000000-0005-0000-0000-00004F070000}"/>
    <cellStyle name="標準 46" xfId="1356" xr:uid="{00000000-0005-0000-0000-000050070000}"/>
    <cellStyle name="標準 47" xfId="1357" xr:uid="{00000000-0005-0000-0000-000051070000}"/>
    <cellStyle name="標準 48" xfId="1358" xr:uid="{00000000-0005-0000-0000-000052070000}"/>
    <cellStyle name="標準 49" xfId="1359" xr:uid="{00000000-0005-0000-0000-000053070000}"/>
    <cellStyle name="標準 5" xfId="1360" xr:uid="{00000000-0005-0000-0000-000054070000}"/>
    <cellStyle name="標準 5 2" xfId="1361" xr:uid="{00000000-0005-0000-0000-000055070000}"/>
    <cellStyle name="標準 5 2 2" xfId="1362" xr:uid="{00000000-0005-0000-0000-000056070000}"/>
    <cellStyle name="標準 5 2 2 2" xfId="15" xr:uid="{00000000-0005-0000-0000-000057070000}"/>
    <cellStyle name="標準 5 2 2 3" xfId="1363" xr:uid="{00000000-0005-0000-0000-000058070000}"/>
    <cellStyle name="標準 5 2 3" xfId="1364" xr:uid="{00000000-0005-0000-0000-000059070000}"/>
    <cellStyle name="標準 5 2 3 2" xfId="1365" xr:uid="{00000000-0005-0000-0000-00005A070000}"/>
    <cellStyle name="標準 5 2 3 3" xfId="1366" xr:uid="{00000000-0005-0000-0000-00005B070000}"/>
    <cellStyle name="標準 5 3" xfId="1367" xr:uid="{00000000-0005-0000-0000-00005C070000}"/>
    <cellStyle name="標準 5 4" xfId="1368" xr:uid="{00000000-0005-0000-0000-00005D070000}"/>
    <cellStyle name="標準 5 4 2" xfId="1369" xr:uid="{00000000-0005-0000-0000-00005E070000}"/>
    <cellStyle name="標準 5_バックアップセンタ_切替テストスケジュール_20120406~10" xfId="1370" xr:uid="{00000000-0005-0000-0000-00005F070000}"/>
    <cellStyle name="標準 50" xfId="1371" xr:uid="{00000000-0005-0000-0000-000060070000}"/>
    <cellStyle name="標準 51" xfId="1372" xr:uid="{00000000-0005-0000-0000-000061070000}"/>
    <cellStyle name="標準 52" xfId="1373" xr:uid="{00000000-0005-0000-0000-000062070000}"/>
    <cellStyle name="標準 53" xfId="1374" xr:uid="{00000000-0005-0000-0000-000063070000}"/>
    <cellStyle name="標準 54" xfId="1375" xr:uid="{00000000-0005-0000-0000-000064070000}"/>
    <cellStyle name="標準 55" xfId="1376" xr:uid="{00000000-0005-0000-0000-000065070000}"/>
    <cellStyle name="標準 56" xfId="1377" xr:uid="{00000000-0005-0000-0000-000066070000}"/>
    <cellStyle name="標準 57" xfId="1378" xr:uid="{00000000-0005-0000-0000-000067070000}"/>
    <cellStyle name="標準 58" xfId="1379" xr:uid="{00000000-0005-0000-0000-000068070000}"/>
    <cellStyle name="標準 59" xfId="1380" xr:uid="{00000000-0005-0000-0000-000069070000}"/>
    <cellStyle name="標準 6" xfId="1381" xr:uid="{00000000-0005-0000-0000-00006A070000}"/>
    <cellStyle name="標準 6 2" xfId="1382" xr:uid="{00000000-0005-0000-0000-00006B070000}"/>
    <cellStyle name="標準 6 2 2" xfId="1383" xr:uid="{00000000-0005-0000-0000-00006C070000}"/>
    <cellStyle name="標準 6 2 3" xfId="1384" xr:uid="{00000000-0005-0000-0000-00006D070000}"/>
    <cellStyle name="標準 6 2 4" xfId="1385" xr:uid="{00000000-0005-0000-0000-00006E070000}"/>
    <cellStyle name="標準 6 3" xfId="1386" xr:uid="{00000000-0005-0000-0000-00006F070000}"/>
    <cellStyle name="標準 6_バックアップセンタ_切替テストスケジュール_20120406~10" xfId="1387" xr:uid="{00000000-0005-0000-0000-000070070000}"/>
    <cellStyle name="標準 60" xfId="1388" xr:uid="{00000000-0005-0000-0000-000071070000}"/>
    <cellStyle name="標準 61" xfId="1389" xr:uid="{00000000-0005-0000-0000-000072070000}"/>
    <cellStyle name="標準 62" xfId="1390" xr:uid="{00000000-0005-0000-0000-000073070000}"/>
    <cellStyle name="標準 63" xfId="1391" xr:uid="{00000000-0005-0000-0000-000074070000}"/>
    <cellStyle name="標準 64" xfId="1392" xr:uid="{00000000-0005-0000-0000-000075070000}"/>
    <cellStyle name="標準 65" xfId="1393" xr:uid="{00000000-0005-0000-0000-000076070000}"/>
    <cellStyle name="標準 66" xfId="1394" xr:uid="{00000000-0005-0000-0000-000077070000}"/>
    <cellStyle name="標準 67" xfId="1395" xr:uid="{00000000-0005-0000-0000-000078070000}"/>
    <cellStyle name="標準 68" xfId="1396" xr:uid="{00000000-0005-0000-0000-000079070000}"/>
    <cellStyle name="標準 69" xfId="1397" xr:uid="{00000000-0005-0000-0000-00007A070000}"/>
    <cellStyle name="標準 69 2" xfId="1398" xr:uid="{00000000-0005-0000-0000-00007B070000}"/>
    <cellStyle name="標準 69 2 2" xfId="1399" xr:uid="{00000000-0005-0000-0000-00007C070000}"/>
    <cellStyle name="標準 69 2 2 2" xfId="1400" xr:uid="{00000000-0005-0000-0000-00007D070000}"/>
    <cellStyle name="標準 69 2 2 3" xfId="1401" xr:uid="{00000000-0005-0000-0000-00007E070000}"/>
    <cellStyle name="標準 69 2 2 4" xfId="1402" xr:uid="{00000000-0005-0000-0000-00007F070000}"/>
    <cellStyle name="標準 69 2 3" xfId="1403" xr:uid="{00000000-0005-0000-0000-000080070000}"/>
    <cellStyle name="標準 69 2 4" xfId="1404" xr:uid="{00000000-0005-0000-0000-000081070000}"/>
    <cellStyle name="標準 69 2 5" xfId="1405" xr:uid="{00000000-0005-0000-0000-000082070000}"/>
    <cellStyle name="標準 69 3" xfId="1406" xr:uid="{00000000-0005-0000-0000-000083070000}"/>
    <cellStyle name="標準 69 3 2" xfId="1407" xr:uid="{00000000-0005-0000-0000-000084070000}"/>
    <cellStyle name="標準 69 3 3" xfId="1408" xr:uid="{00000000-0005-0000-0000-000085070000}"/>
    <cellStyle name="標準 69 3 4" xfId="1409" xr:uid="{00000000-0005-0000-0000-000086070000}"/>
    <cellStyle name="標準 69 4" xfId="1410" xr:uid="{00000000-0005-0000-0000-000087070000}"/>
    <cellStyle name="標準 69 5" xfId="1411" xr:uid="{00000000-0005-0000-0000-000088070000}"/>
    <cellStyle name="標準 69 6" xfId="1412" xr:uid="{00000000-0005-0000-0000-000089070000}"/>
    <cellStyle name="標準 69 7" xfId="1413" xr:uid="{00000000-0005-0000-0000-00008A070000}"/>
    <cellStyle name="標準 69 8" xfId="1414" xr:uid="{00000000-0005-0000-0000-00008B070000}"/>
    <cellStyle name="標準 7" xfId="1415" xr:uid="{00000000-0005-0000-0000-00008C070000}"/>
    <cellStyle name="標準 7 2" xfId="1416" xr:uid="{00000000-0005-0000-0000-00008D070000}"/>
    <cellStyle name="標準 7 2 2" xfId="1417" xr:uid="{00000000-0005-0000-0000-00008E070000}"/>
    <cellStyle name="標準 7 2 3" xfId="1418" xr:uid="{00000000-0005-0000-0000-00008F070000}"/>
    <cellStyle name="標準 7 3" xfId="1419" xr:uid="{00000000-0005-0000-0000-000090070000}"/>
    <cellStyle name="標準 7 3 2" xfId="1420" xr:uid="{00000000-0005-0000-0000-000091070000}"/>
    <cellStyle name="標準 7 3 3" xfId="1421" xr:uid="{00000000-0005-0000-0000-000092070000}"/>
    <cellStyle name="標準 7 4" xfId="1422" xr:uid="{00000000-0005-0000-0000-000093070000}"/>
    <cellStyle name="標準 7 4 2" xfId="1423" xr:uid="{00000000-0005-0000-0000-000094070000}"/>
    <cellStyle name="標準 7 4 3" xfId="1424" xr:uid="{00000000-0005-0000-0000-000095070000}"/>
    <cellStyle name="標準 7 5" xfId="1425" xr:uid="{00000000-0005-0000-0000-000096070000}"/>
    <cellStyle name="標準 70" xfId="1426" xr:uid="{00000000-0005-0000-0000-000097070000}"/>
    <cellStyle name="標準 70 2" xfId="1427" xr:uid="{00000000-0005-0000-0000-000098070000}"/>
    <cellStyle name="標準 70 2 2" xfId="1428" xr:uid="{00000000-0005-0000-0000-000099070000}"/>
    <cellStyle name="標準 70 2 2 2" xfId="1429" xr:uid="{00000000-0005-0000-0000-00009A070000}"/>
    <cellStyle name="標準 70 2 2 3" xfId="1430" xr:uid="{00000000-0005-0000-0000-00009B070000}"/>
    <cellStyle name="標準 70 2 2 4" xfId="1431" xr:uid="{00000000-0005-0000-0000-00009C070000}"/>
    <cellStyle name="標準 70 2 3" xfId="1432" xr:uid="{00000000-0005-0000-0000-00009D070000}"/>
    <cellStyle name="標準 70 2 4" xfId="1433" xr:uid="{00000000-0005-0000-0000-00009E070000}"/>
    <cellStyle name="標準 70 2 5" xfId="1434" xr:uid="{00000000-0005-0000-0000-00009F070000}"/>
    <cellStyle name="標準 70 3" xfId="1435" xr:uid="{00000000-0005-0000-0000-0000A0070000}"/>
    <cellStyle name="標準 70 3 2" xfId="1436" xr:uid="{00000000-0005-0000-0000-0000A1070000}"/>
    <cellStyle name="標準 70 3 3" xfId="1437" xr:uid="{00000000-0005-0000-0000-0000A2070000}"/>
    <cellStyle name="標準 70 3 4" xfId="1438" xr:uid="{00000000-0005-0000-0000-0000A3070000}"/>
    <cellStyle name="標準 70 4" xfId="1439" xr:uid="{00000000-0005-0000-0000-0000A4070000}"/>
    <cellStyle name="標準 70 5" xfId="1440" xr:uid="{00000000-0005-0000-0000-0000A5070000}"/>
    <cellStyle name="標準 70 6" xfId="1441" xr:uid="{00000000-0005-0000-0000-0000A6070000}"/>
    <cellStyle name="標準 70 7" xfId="1442" xr:uid="{00000000-0005-0000-0000-0000A7070000}"/>
    <cellStyle name="標準 70 8" xfId="1443" xr:uid="{00000000-0005-0000-0000-0000A8070000}"/>
    <cellStyle name="標準 71" xfId="1444" xr:uid="{00000000-0005-0000-0000-0000A9070000}"/>
    <cellStyle name="標準 71 2" xfId="1445" xr:uid="{00000000-0005-0000-0000-0000AA070000}"/>
    <cellStyle name="標準 71 2 2" xfId="1446" xr:uid="{00000000-0005-0000-0000-0000AB070000}"/>
    <cellStyle name="標準 71 2 2 2" xfId="1447" xr:uid="{00000000-0005-0000-0000-0000AC070000}"/>
    <cellStyle name="標準 71 2 2 3" xfId="1448" xr:uid="{00000000-0005-0000-0000-0000AD070000}"/>
    <cellStyle name="標準 71 2 2 4" xfId="1449" xr:uid="{00000000-0005-0000-0000-0000AE070000}"/>
    <cellStyle name="標準 71 2 3" xfId="1450" xr:uid="{00000000-0005-0000-0000-0000AF070000}"/>
    <cellStyle name="標準 71 2 4" xfId="1451" xr:uid="{00000000-0005-0000-0000-0000B0070000}"/>
    <cellStyle name="標準 71 2 5" xfId="1452" xr:uid="{00000000-0005-0000-0000-0000B1070000}"/>
    <cellStyle name="標準 71 3" xfId="1453" xr:uid="{00000000-0005-0000-0000-0000B2070000}"/>
    <cellStyle name="標準 71 3 2" xfId="1454" xr:uid="{00000000-0005-0000-0000-0000B3070000}"/>
    <cellStyle name="標準 71 3 3" xfId="1455" xr:uid="{00000000-0005-0000-0000-0000B4070000}"/>
    <cellStyle name="標準 71 3 4" xfId="1456" xr:uid="{00000000-0005-0000-0000-0000B5070000}"/>
    <cellStyle name="標準 71 4" xfId="1457" xr:uid="{00000000-0005-0000-0000-0000B6070000}"/>
    <cellStyle name="標準 71 5" xfId="1458" xr:uid="{00000000-0005-0000-0000-0000B7070000}"/>
    <cellStyle name="標準 71 6" xfId="1459" xr:uid="{00000000-0005-0000-0000-0000B8070000}"/>
    <cellStyle name="標準 71 7" xfId="1460" xr:uid="{00000000-0005-0000-0000-0000B9070000}"/>
    <cellStyle name="標準 71 8" xfId="1461" xr:uid="{00000000-0005-0000-0000-0000BA070000}"/>
    <cellStyle name="標準 72" xfId="1462" xr:uid="{00000000-0005-0000-0000-0000BB070000}"/>
    <cellStyle name="標準 72 2" xfId="1463" xr:uid="{00000000-0005-0000-0000-0000BC070000}"/>
    <cellStyle name="標準 72 2 2" xfId="1464" xr:uid="{00000000-0005-0000-0000-0000BD070000}"/>
    <cellStyle name="標準 72 2 2 2" xfId="1465" xr:uid="{00000000-0005-0000-0000-0000BE070000}"/>
    <cellStyle name="標準 72 2 2 3" xfId="1466" xr:uid="{00000000-0005-0000-0000-0000BF070000}"/>
    <cellStyle name="標準 72 2 2 4" xfId="1467" xr:uid="{00000000-0005-0000-0000-0000C0070000}"/>
    <cellStyle name="標準 72 2 3" xfId="1468" xr:uid="{00000000-0005-0000-0000-0000C1070000}"/>
    <cellStyle name="標準 72 2 4" xfId="1469" xr:uid="{00000000-0005-0000-0000-0000C2070000}"/>
    <cellStyle name="標準 72 2 5" xfId="1470" xr:uid="{00000000-0005-0000-0000-0000C3070000}"/>
    <cellStyle name="標準 72 3" xfId="1471" xr:uid="{00000000-0005-0000-0000-0000C4070000}"/>
    <cellStyle name="標準 72 3 2" xfId="1472" xr:uid="{00000000-0005-0000-0000-0000C5070000}"/>
    <cellStyle name="標準 72 3 3" xfId="1473" xr:uid="{00000000-0005-0000-0000-0000C6070000}"/>
    <cellStyle name="標準 72 3 4" xfId="1474" xr:uid="{00000000-0005-0000-0000-0000C7070000}"/>
    <cellStyle name="標準 72 4" xfId="1475" xr:uid="{00000000-0005-0000-0000-0000C8070000}"/>
    <cellStyle name="標準 72 5" xfId="1476" xr:uid="{00000000-0005-0000-0000-0000C9070000}"/>
    <cellStyle name="標準 72 6" xfId="1477" xr:uid="{00000000-0005-0000-0000-0000CA070000}"/>
    <cellStyle name="標準 72 7" xfId="1478" xr:uid="{00000000-0005-0000-0000-0000CB070000}"/>
    <cellStyle name="標準 72 8" xfId="1479" xr:uid="{00000000-0005-0000-0000-0000CC070000}"/>
    <cellStyle name="標準 73" xfId="1480" xr:uid="{00000000-0005-0000-0000-0000CD070000}"/>
    <cellStyle name="標準 73 2" xfId="1481" xr:uid="{00000000-0005-0000-0000-0000CE070000}"/>
    <cellStyle name="標準 73 2 2" xfId="1482" xr:uid="{00000000-0005-0000-0000-0000CF070000}"/>
    <cellStyle name="標準 73 2 2 2" xfId="1483" xr:uid="{00000000-0005-0000-0000-0000D0070000}"/>
    <cellStyle name="標準 73 2 2 3" xfId="1484" xr:uid="{00000000-0005-0000-0000-0000D1070000}"/>
    <cellStyle name="標準 73 2 2 4" xfId="1485" xr:uid="{00000000-0005-0000-0000-0000D2070000}"/>
    <cellStyle name="標準 73 2 3" xfId="1486" xr:uid="{00000000-0005-0000-0000-0000D3070000}"/>
    <cellStyle name="標準 73 2 4" xfId="1487" xr:uid="{00000000-0005-0000-0000-0000D4070000}"/>
    <cellStyle name="標準 73 2 5" xfId="1488" xr:uid="{00000000-0005-0000-0000-0000D5070000}"/>
    <cellStyle name="標準 73 3" xfId="1489" xr:uid="{00000000-0005-0000-0000-0000D6070000}"/>
    <cellStyle name="標準 73 3 2" xfId="1490" xr:uid="{00000000-0005-0000-0000-0000D7070000}"/>
    <cellStyle name="標準 73 3 3" xfId="1491" xr:uid="{00000000-0005-0000-0000-0000D8070000}"/>
    <cellStyle name="標準 73 3 4" xfId="1492" xr:uid="{00000000-0005-0000-0000-0000D9070000}"/>
    <cellStyle name="標準 73 4" xfId="1493" xr:uid="{00000000-0005-0000-0000-0000DA070000}"/>
    <cellStyle name="標準 73 5" xfId="1494" xr:uid="{00000000-0005-0000-0000-0000DB070000}"/>
    <cellStyle name="標準 73 6" xfId="1495" xr:uid="{00000000-0005-0000-0000-0000DC070000}"/>
    <cellStyle name="標準 74" xfId="1496" xr:uid="{00000000-0005-0000-0000-0000DD070000}"/>
    <cellStyle name="標準 74 2" xfId="1497" xr:uid="{00000000-0005-0000-0000-0000DE070000}"/>
    <cellStyle name="標準 74 2 2" xfId="1498" xr:uid="{00000000-0005-0000-0000-0000DF070000}"/>
    <cellStyle name="標準 74 2 2 2" xfId="1499" xr:uid="{00000000-0005-0000-0000-0000E0070000}"/>
    <cellStyle name="標準 74 2 2 3" xfId="1500" xr:uid="{00000000-0005-0000-0000-0000E1070000}"/>
    <cellStyle name="標準 74 2 2 4" xfId="1501" xr:uid="{00000000-0005-0000-0000-0000E2070000}"/>
    <cellStyle name="標準 74 2 3" xfId="1502" xr:uid="{00000000-0005-0000-0000-0000E3070000}"/>
    <cellStyle name="標準 74 2 4" xfId="1503" xr:uid="{00000000-0005-0000-0000-0000E4070000}"/>
    <cellStyle name="標準 74 2 5" xfId="1504" xr:uid="{00000000-0005-0000-0000-0000E5070000}"/>
    <cellStyle name="標準 74 3" xfId="1505" xr:uid="{00000000-0005-0000-0000-0000E6070000}"/>
    <cellStyle name="標準 74 3 2" xfId="1506" xr:uid="{00000000-0005-0000-0000-0000E7070000}"/>
    <cellStyle name="標準 74 3 3" xfId="1507" xr:uid="{00000000-0005-0000-0000-0000E8070000}"/>
    <cellStyle name="標準 74 3 4" xfId="1508" xr:uid="{00000000-0005-0000-0000-0000E9070000}"/>
    <cellStyle name="標準 74 4" xfId="1509" xr:uid="{00000000-0005-0000-0000-0000EA070000}"/>
    <cellStyle name="標準 74 5" xfId="1510" xr:uid="{00000000-0005-0000-0000-0000EB070000}"/>
    <cellStyle name="標準 74 6" xfId="1511" xr:uid="{00000000-0005-0000-0000-0000EC070000}"/>
    <cellStyle name="標準 75" xfId="1512" xr:uid="{00000000-0005-0000-0000-0000ED070000}"/>
    <cellStyle name="標準 75 2" xfId="1513" xr:uid="{00000000-0005-0000-0000-0000EE070000}"/>
    <cellStyle name="標準 75 2 2" xfId="1514" xr:uid="{00000000-0005-0000-0000-0000EF070000}"/>
    <cellStyle name="標準 75 2 2 2" xfId="1515" xr:uid="{00000000-0005-0000-0000-0000F0070000}"/>
    <cellStyle name="標準 75 2 2 3" xfId="1516" xr:uid="{00000000-0005-0000-0000-0000F1070000}"/>
    <cellStyle name="標準 75 2 2 4" xfId="1517" xr:uid="{00000000-0005-0000-0000-0000F2070000}"/>
    <cellStyle name="標準 75 2 3" xfId="1518" xr:uid="{00000000-0005-0000-0000-0000F3070000}"/>
    <cellStyle name="標準 75 2 4" xfId="1519" xr:uid="{00000000-0005-0000-0000-0000F4070000}"/>
    <cellStyle name="標準 75 2 5" xfId="1520" xr:uid="{00000000-0005-0000-0000-0000F5070000}"/>
    <cellStyle name="標準 75 3" xfId="1521" xr:uid="{00000000-0005-0000-0000-0000F6070000}"/>
    <cellStyle name="標準 75 3 2" xfId="1522" xr:uid="{00000000-0005-0000-0000-0000F7070000}"/>
    <cellStyle name="標準 75 3 3" xfId="1523" xr:uid="{00000000-0005-0000-0000-0000F8070000}"/>
    <cellStyle name="標準 75 3 4" xfId="1524" xr:uid="{00000000-0005-0000-0000-0000F9070000}"/>
    <cellStyle name="標準 75 4" xfId="1525" xr:uid="{00000000-0005-0000-0000-0000FA070000}"/>
    <cellStyle name="標準 75 5" xfId="1526" xr:uid="{00000000-0005-0000-0000-0000FB070000}"/>
    <cellStyle name="標準 75 6" xfId="1527" xr:uid="{00000000-0005-0000-0000-0000FC070000}"/>
    <cellStyle name="標準 76" xfId="1528" xr:uid="{00000000-0005-0000-0000-0000FD070000}"/>
    <cellStyle name="標準 76 2" xfId="1529" xr:uid="{00000000-0005-0000-0000-0000FE070000}"/>
    <cellStyle name="標準 76 2 2" xfId="1530" xr:uid="{00000000-0005-0000-0000-0000FF070000}"/>
    <cellStyle name="標準 76 2 2 2" xfId="1531" xr:uid="{00000000-0005-0000-0000-000000080000}"/>
    <cellStyle name="標準 76 2 2 3" xfId="1532" xr:uid="{00000000-0005-0000-0000-000001080000}"/>
    <cellStyle name="標準 76 2 2 4" xfId="1533" xr:uid="{00000000-0005-0000-0000-000002080000}"/>
    <cellStyle name="標準 76 2 3" xfId="1534" xr:uid="{00000000-0005-0000-0000-000003080000}"/>
    <cellStyle name="標準 76 2 4" xfId="1535" xr:uid="{00000000-0005-0000-0000-000004080000}"/>
    <cellStyle name="標準 76 2 5" xfId="1536" xr:uid="{00000000-0005-0000-0000-000005080000}"/>
    <cellStyle name="標準 76 3" xfId="1537" xr:uid="{00000000-0005-0000-0000-000006080000}"/>
    <cellStyle name="標準 76 3 2" xfId="1538" xr:uid="{00000000-0005-0000-0000-000007080000}"/>
    <cellStyle name="標準 76 3 3" xfId="1539" xr:uid="{00000000-0005-0000-0000-000008080000}"/>
    <cellStyle name="標準 76 3 4" xfId="1540" xr:uid="{00000000-0005-0000-0000-000009080000}"/>
    <cellStyle name="標準 76 4" xfId="1541" xr:uid="{00000000-0005-0000-0000-00000A080000}"/>
    <cellStyle name="標準 76 5" xfId="1542" xr:uid="{00000000-0005-0000-0000-00000B080000}"/>
    <cellStyle name="標準 76 6" xfId="1543" xr:uid="{00000000-0005-0000-0000-00000C080000}"/>
    <cellStyle name="標準 77" xfId="1544" xr:uid="{00000000-0005-0000-0000-00000D080000}"/>
    <cellStyle name="標準 77 2" xfId="1545" xr:uid="{00000000-0005-0000-0000-00000E080000}"/>
    <cellStyle name="標準 77 2 2" xfId="1546" xr:uid="{00000000-0005-0000-0000-00000F080000}"/>
    <cellStyle name="標準 77 2 2 2" xfId="1547" xr:uid="{00000000-0005-0000-0000-000010080000}"/>
    <cellStyle name="標準 77 2 2 3" xfId="1548" xr:uid="{00000000-0005-0000-0000-000011080000}"/>
    <cellStyle name="標準 77 2 2 4" xfId="1549" xr:uid="{00000000-0005-0000-0000-000012080000}"/>
    <cellStyle name="標準 77 2 3" xfId="1550" xr:uid="{00000000-0005-0000-0000-000013080000}"/>
    <cellStyle name="標準 77 2 4" xfId="1551" xr:uid="{00000000-0005-0000-0000-000014080000}"/>
    <cellStyle name="標準 77 2 5" xfId="1552" xr:uid="{00000000-0005-0000-0000-000015080000}"/>
    <cellStyle name="標準 77 3" xfId="1553" xr:uid="{00000000-0005-0000-0000-000016080000}"/>
    <cellStyle name="標準 77 3 2" xfId="1554" xr:uid="{00000000-0005-0000-0000-000017080000}"/>
    <cellStyle name="標準 77 3 3" xfId="1555" xr:uid="{00000000-0005-0000-0000-000018080000}"/>
    <cellStyle name="標準 77 3 4" xfId="1556" xr:uid="{00000000-0005-0000-0000-000019080000}"/>
    <cellStyle name="標準 77 4" xfId="1557" xr:uid="{00000000-0005-0000-0000-00001A080000}"/>
    <cellStyle name="標準 77 5" xfId="1558" xr:uid="{00000000-0005-0000-0000-00001B080000}"/>
    <cellStyle name="標準 77 6" xfId="1559" xr:uid="{00000000-0005-0000-0000-00001C080000}"/>
    <cellStyle name="標準 78" xfId="1560" xr:uid="{00000000-0005-0000-0000-00001D080000}"/>
    <cellStyle name="標準 78 2" xfId="1561" xr:uid="{00000000-0005-0000-0000-00001E080000}"/>
    <cellStyle name="標準 78 2 2" xfId="1562" xr:uid="{00000000-0005-0000-0000-00001F080000}"/>
    <cellStyle name="標準 78 2 2 2" xfId="1563" xr:uid="{00000000-0005-0000-0000-000020080000}"/>
    <cellStyle name="標準 78 2 2 3" xfId="1564" xr:uid="{00000000-0005-0000-0000-000021080000}"/>
    <cellStyle name="標準 78 2 2 4" xfId="1565" xr:uid="{00000000-0005-0000-0000-000022080000}"/>
    <cellStyle name="標準 78 2 3" xfId="1566" xr:uid="{00000000-0005-0000-0000-000023080000}"/>
    <cellStyle name="標準 78 2 4" xfId="1567" xr:uid="{00000000-0005-0000-0000-000024080000}"/>
    <cellStyle name="標準 78 2 5" xfId="1568" xr:uid="{00000000-0005-0000-0000-000025080000}"/>
    <cellStyle name="標準 78 3" xfId="1569" xr:uid="{00000000-0005-0000-0000-000026080000}"/>
    <cellStyle name="標準 78 3 2" xfId="1570" xr:uid="{00000000-0005-0000-0000-000027080000}"/>
    <cellStyle name="標準 78 3 3" xfId="1571" xr:uid="{00000000-0005-0000-0000-000028080000}"/>
    <cellStyle name="標準 78 3 4" xfId="1572" xr:uid="{00000000-0005-0000-0000-000029080000}"/>
    <cellStyle name="標準 78 4" xfId="1573" xr:uid="{00000000-0005-0000-0000-00002A080000}"/>
    <cellStyle name="標準 78 5" xfId="1574" xr:uid="{00000000-0005-0000-0000-00002B080000}"/>
    <cellStyle name="標準 78 6" xfId="1575" xr:uid="{00000000-0005-0000-0000-00002C080000}"/>
    <cellStyle name="標準 79" xfId="1576" xr:uid="{00000000-0005-0000-0000-00002D080000}"/>
    <cellStyle name="標準 79 2" xfId="1577" xr:uid="{00000000-0005-0000-0000-00002E080000}"/>
    <cellStyle name="標準 79 2 2" xfId="1578" xr:uid="{00000000-0005-0000-0000-00002F080000}"/>
    <cellStyle name="標準 79 2 2 2" xfId="1579" xr:uid="{00000000-0005-0000-0000-000030080000}"/>
    <cellStyle name="標準 79 2 2 3" xfId="1580" xr:uid="{00000000-0005-0000-0000-000031080000}"/>
    <cellStyle name="標準 79 2 2 4" xfId="1581" xr:uid="{00000000-0005-0000-0000-000032080000}"/>
    <cellStyle name="標準 79 2 3" xfId="1582" xr:uid="{00000000-0005-0000-0000-000033080000}"/>
    <cellStyle name="標準 79 2 4" xfId="1583" xr:uid="{00000000-0005-0000-0000-000034080000}"/>
    <cellStyle name="標準 79 2 5" xfId="1584" xr:uid="{00000000-0005-0000-0000-000035080000}"/>
    <cellStyle name="標準 79 3" xfId="1585" xr:uid="{00000000-0005-0000-0000-000036080000}"/>
    <cellStyle name="標準 79 3 2" xfId="1586" xr:uid="{00000000-0005-0000-0000-000037080000}"/>
    <cellStyle name="標準 79 3 3" xfId="1587" xr:uid="{00000000-0005-0000-0000-000038080000}"/>
    <cellStyle name="標準 79 3 4" xfId="1588" xr:uid="{00000000-0005-0000-0000-000039080000}"/>
    <cellStyle name="標準 79 4" xfId="1589" xr:uid="{00000000-0005-0000-0000-00003A080000}"/>
    <cellStyle name="標準 79 5" xfId="1590" xr:uid="{00000000-0005-0000-0000-00003B080000}"/>
    <cellStyle name="標準 79 6" xfId="1591" xr:uid="{00000000-0005-0000-0000-00003C080000}"/>
    <cellStyle name="標準 8" xfId="1592" xr:uid="{00000000-0005-0000-0000-00003D080000}"/>
    <cellStyle name="標準 8 2" xfId="1593" xr:uid="{00000000-0005-0000-0000-00003E080000}"/>
    <cellStyle name="標準 8 3" xfId="1594" xr:uid="{00000000-0005-0000-0000-00003F080000}"/>
    <cellStyle name="標準 8 4" xfId="1595" xr:uid="{00000000-0005-0000-0000-000040080000}"/>
    <cellStyle name="標準 8 5" xfId="1596" xr:uid="{00000000-0005-0000-0000-000041080000}"/>
    <cellStyle name="標準 8 6" xfId="1597" xr:uid="{00000000-0005-0000-0000-000042080000}"/>
    <cellStyle name="標準 80" xfId="1598" xr:uid="{00000000-0005-0000-0000-000043080000}"/>
    <cellStyle name="標準 80 2" xfId="1599" xr:uid="{00000000-0005-0000-0000-000044080000}"/>
    <cellStyle name="標準 80 2 2" xfId="1600" xr:uid="{00000000-0005-0000-0000-000045080000}"/>
    <cellStyle name="標準 80 2 2 2" xfId="1601" xr:uid="{00000000-0005-0000-0000-000046080000}"/>
    <cellStyle name="標準 80 2 2 3" xfId="1602" xr:uid="{00000000-0005-0000-0000-000047080000}"/>
    <cellStyle name="標準 80 2 2 4" xfId="1603" xr:uid="{00000000-0005-0000-0000-000048080000}"/>
    <cellStyle name="標準 80 2 3" xfId="1604" xr:uid="{00000000-0005-0000-0000-000049080000}"/>
    <cellStyle name="標準 80 2 4" xfId="1605" xr:uid="{00000000-0005-0000-0000-00004A080000}"/>
    <cellStyle name="標準 80 2 5" xfId="1606" xr:uid="{00000000-0005-0000-0000-00004B080000}"/>
    <cellStyle name="標準 80 3" xfId="1607" xr:uid="{00000000-0005-0000-0000-00004C080000}"/>
    <cellStyle name="標準 80 3 2" xfId="1608" xr:uid="{00000000-0005-0000-0000-00004D080000}"/>
    <cellStyle name="標準 80 3 3" xfId="1609" xr:uid="{00000000-0005-0000-0000-00004E080000}"/>
    <cellStyle name="標準 80 3 4" xfId="1610" xr:uid="{00000000-0005-0000-0000-00004F080000}"/>
    <cellStyle name="標準 80 4" xfId="1611" xr:uid="{00000000-0005-0000-0000-000050080000}"/>
    <cellStyle name="標準 80 5" xfId="1612" xr:uid="{00000000-0005-0000-0000-000051080000}"/>
    <cellStyle name="標準 80 6" xfId="1613" xr:uid="{00000000-0005-0000-0000-000052080000}"/>
    <cellStyle name="標準 81" xfId="1614" xr:uid="{00000000-0005-0000-0000-000053080000}"/>
    <cellStyle name="標準 81 2" xfId="1615" xr:uid="{00000000-0005-0000-0000-000054080000}"/>
    <cellStyle name="標準 81 2 2" xfId="1616" xr:uid="{00000000-0005-0000-0000-000055080000}"/>
    <cellStyle name="標準 81 2 2 2" xfId="1617" xr:uid="{00000000-0005-0000-0000-000056080000}"/>
    <cellStyle name="標準 81 2 2 3" xfId="1618" xr:uid="{00000000-0005-0000-0000-000057080000}"/>
    <cellStyle name="標準 81 2 2 4" xfId="1619" xr:uid="{00000000-0005-0000-0000-000058080000}"/>
    <cellStyle name="標準 81 2 3" xfId="1620" xr:uid="{00000000-0005-0000-0000-000059080000}"/>
    <cellStyle name="標準 81 2 4" xfId="1621" xr:uid="{00000000-0005-0000-0000-00005A080000}"/>
    <cellStyle name="標準 81 2 5" xfId="1622" xr:uid="{00000000-0005-0000-0000-00005B080000}"/>
    <cellStyle name="標準 81 3" xfId="1623" xr:uid="{00000000-0005-0000-0000-00005C080000}"/>
    <cellStyle name="標準 81 3 2" xfId="1624" xr:uid="{00000000-0005-0000-0000-00005D080000}"/>
    <cellStyle name="標準 81 3 3" xfId="1625" xr:uid="{00000000-0005-0000-0000-00005E080000}"/>
    <cellStyle name="標準 81 3 4" xfId="1626" xr:uid="{00000000-0005-0000-0000-00005F080000}"/>
    <cellStyle name="標準 81 4" xfId="1627" xr:uid="{00000000-0005-0000-0000-000060080000}"/>
    <cellStyle name="標準 81 5" xfId="1628" xr:uid="{00000000-0005-0000-0000-000061080000}"/>
    <cellStyle name="標準 81 6" xfId="1629" xr:uid="{00000000-0005-0000-0000-000062080000}"/>
    <cellStyle name="標準 82" xfId="1630" xr:uid="{00000000-0005-0000-0000-000063080000}"/>
    <cellStyle name="標準 82 2" xfId="1631" xr:uid="{00000000-0005-0000-0000-000064080000}"/>
    <cellStyle name="標準 82 2 2" xfId="1632" xr:uid="{00000000-0005-0000-0000-000065080000}"/>
    <cellStyle name="標準 82 2 2 2" xfId="1633" xr:uid="{00000000-0005-0000-0000-000066080000}"/>
    <cellStyle name="標準 82 2 2 3" xfId="1634" xr:uid="{00000000-0005-0000-0000-000067080000}"/>
    <cellStyle name="標準 82 2 2 4" xfId="1635" xr:uid="{00000000-0005-0000-0000-000068080000}"/>
    <cellStyle name="標準 82 2 3" xfId="1636" xr:uid="{00000000-0005-0000-0000-000069080000}"/>
    <cellStyle name="標準 82 2 4" xfId="1637" xr:uid="{00000000-0005-0000-0000-00006A080000}"/>
    <cellStyle name="標準 82 2 5" xfId="1638" xr:uid="{00000000-0005-0000-0000-00006B080000}"/>
    <cellStyle name="標準 82 3" xfId="1639" xr:uid="{00000000-0005-0000-0000-00006C080000}"/>
    <cellStyle name="標準 82 3 2" xfId="1640" xr:uid="{00000000-0005-0000-0000-00006D080000}"/>
    <cellStyle name="標準 82 3 3" xfId="1641" xr:uid="{00000000-0005-0000-0000-00006E080000}"/>
    <cellStyle name="標準 82 3 4" xfId="1642" xr:uid="{00000000-0005-0000-0000-00006F080000}"/>
    <cellStyle name="標準 82 4" xfId="1643" xr:uid="{00000000-0005-0000-0000-000070080000}"/>
    <cellStyle name="標準 82 5" xfId="1644" xr:uid="{00000000-0005-0000-0000-000071080000}"/>
    <cellStyle name="標準 82 6" xfId="1645" xr:uid="{00000000-0005-0000-0000-000072080000}"/>
    <cellStyle name="標準 83" xfId="1646" xr:uid="{00000000-0005-0000-0000-000073080000}"/>
    <cellStyle name="標準 83 2" xfId="1647" xr:uid="{00000000-0005-0000-0000-000074080000}"/>
    <cellStyle name="標準 83 2 2" xfId="1648" xr:uid="{00000000-0005-0000-0000-000075080000}"/>
    <cellStyle name="標準 83 2 2 2" xfId="1649" xr:uid="{00000000-0005-0000-0000-000076080000}"/>
    <cellStyle name="標準 83 2 2 3" xfId="1650" xr:uid="{00000000-0005-0000-0000-000077080000}"/>
    <cellStyle name="標準 83 2 2 4" xfId="1651" xr:uid="{00000000-0005-0000-0000-000078080000}"/>
    <cellStyle name="標準 83 2 3" xfId="1652" xr:uid="{00000000-0005-0000-0000-000079080000}"/>
    <cellStyle name="標準 83 2 4" xfId="1653" xr:uid="{00000000-0005-0000-0000-00007A080000}"/>
    <cellStyle name="標準 83 2 5" xfId="1654" xr:uid="{00000000-0005-0000-0000-00007B080000}"/>
    <cellStyle name="標準 83 3" xfId="1655" xr:uid="{00000000-0005-0000-0000-00007C080000}"/>
    <cellStyle name="標準 83 3 2" xfId="1656" xr:uid="{00000000-0005-0000-0000-00007D080000}"/>
    <cellStyle name="標準 83 3 3" xfId="1657" xr:uid="{00000000-0005-0000-0000-00007E080000}"/>
    <cellStyle name="標準 83 3 4" xfId="1658" xr:uid="{00000000-0005-0000-0000-00007F080000}"/>
    <cellStyle name="標準 83 4" xfId="1659" xr:uid="{00000000-0005-0000-0000-000080080000}"/>
    <cellStyle name="標準 83 5" xfId="1660" xr:uid="{00000000-0005-0000-0000-000081080000}"/>
    <cellStyle name="標準 83 6" xfId="1661" xr:uid="{00000000-0005-0000-0000-000082080000}"/>
    <cellStyle name="標準 84" xfId="1662" xr:uid="{00000000-0005-0000-0000-000083080000}"/>
    <cellStyle name="標準 84 2" xfId="1663" xr:uid="{00000000-0005-0000-0000-000084080000}"/>
    <cellStyle name="標準 84 2 2" xfId="1664" xr:uid="{00000000-0005-0000-0000-000085080000}"/>
    <cellStyle name="標準 84 2 2 2" xfId="1665" xr:uid="{00000000-0005-0000-0000-000086080000}"/>
    <cellStyle name="標準 84 2 2 3" xfId="1666" xr:uid="{00000000-0005-0000-0000-000087080000}"/>
    <cellStyle name="標準 84 2 2 4" xfId="1667" xr:uid="{00000000-0005-0000-0000-000088080000}"/>
    <cellStyle name="標準 84 2 3" xfId="1668" xr:uid="{00000000-0005-0000-0000-000089080000}"/>
    <cellStyle name="標準 84 2 4" xfId="1669" xr:uid="{00000000-0005-0000-0000-00008A080000}"/>
    <cellStyle name="標準 84 2 5" xfId="1670" xr:uid="{00000000-0005-0000-0000-00008B080000}"/>
    <cellStyle name="標準 84 3" xfId="1671" xr:uid="{00000000-0005-0000-0000-00008C080000}"/>
    <cellStyle name="標準 84 3 2" xfId="1672" xr:uid="{00000000-0005-0000-0000-00008D080000}"/>
    <cellStyle name="標準 84 3 3" xfId="1673" xr:uid="{00000000-0005-0000-0000-00008E080000}"/>
    <cellStyle name="標準 84 3 4" xfId="1674" xr:uid="{00000000-0005-0000-0000-00008F080000}"/>
    <cellStyle name="標準 84 4" xfId="1675" xr:uid="{00000000-0005-0000-0000-000090080000}"/>
    <cellStyle name="標準 84 5" xfId="1676" xr:uid="{00000000-0005-0000-0000-000091080000}"/>
    <cellStyle name="標準 84 6" xfId="1677" xr:uid="{00000000-0005-0000-0000-000092080000}"/>
    <cellStyle name="標準 85" xfId="1678" xr:uid="{00000000-0005-0000-0000-000093080000}"/>
    <cellStyle name="標準 85 2" xfId="1679" xr:uid="{00000000-0005-0000-0000-000094080000}"/>
    <cellStyle name="標準 85 2 2" xfId="1680" xr:uid="{00000000-0005-0000-0000-000095080000}"/>
    <cellStyle name="標準 85 2 2 2" xfId="1681" xr:uid="{00000000-0005-0000-0000-000096080000}"/>
    <cellStyle name="標準 85 2 2 3" xfId="1682" xr:uid="{00000000-0005-0000-0000-000097080000}"/>
    <cellStyle name="標準 85 2 2 4" xfId="1683" xr:uid="{00000000-0005-0000-0000-000098080000}"/>
    <cellStyle name="標準 85 2 3" xfId="1684" xr:uid="{00000000-0005-0000-0000-000099080000}"/>
    <cellStyle name="標準 85 2 4" xfId="1685" xr:uid="{00000000-0005-0000-0000-00009A080000}"/>
    <cellStyle name="標準 85 2 5" xfId="1686" xr:uid="{00000000-0005-0000-0000-00009B080000}"/>
    <cellStyle name="標準 85 3" xfId="1687" xr:uid="{00000000-0005-0000-0000-00009C080000}"/>
    <cellStyle name="標準 85 3 2" xfId="1688" xr:uid="{00000000-0005-0000-0000-00009D080000}"/>
    <cellStyle name="標準 85 3 3" xfId="1689" xr:uid="{00000000-0005-0000-0000-00009E080000}"/>
    <cellStyle name="標準 85 3 4" xfId="1690" xr:uid="{00000000-0005-0000-0000-00009F080000}"/>
    <cellStyle name="標準 85 4" xfId="1691" xr:uid="{00000000-0005-0000-0000-0000A0080000}"/>
    <cellStyle name="標準 85 5" xfId="1692" xr:uid="{00000000-0005-0000-0000-0000A1080000}"/>
    <cellStyle name="標準 85 6" xfId="1693" xr:uid="{00000000-0005-0000-0000-0000A2080000}"/>
    <cellStyle name="標準 86" xfId="1694" xr:uid="{00000000-0005-0000-0000-0000A3080000}"/>
    <cellStyle name="標準 86 2" xfId="1695" xr:uid="{00000000-0005-0000-0000-0000A4080000}"/>
    <cellStyle name="標準 86 2 2" xfId="1696" xr:uid="{00000000-0005-0000-0000-0000A5080000}"/>
    <cellStyle name="標準 86 2 2 2" xfId="1697" xr:uid="{00000000-0005-0000-0000-0000A6080000}"/>
    <cellStyle name="標準 86 2 2 3" xfId="1698" xr:uid="{00000000-0005-0000-0000-0000A7080000}"/>
    <cellStyle name="標準 86 2 2 4" xfId="1699" xr:uid="{00000000-0005-0000-0000-0000A8080000}"/>
    <cellStyle name="標準 86 2 3" xfId="1700" xr:uid="{00000000-0005-0000-0000-0000A9080000}"/>
    <cellStyle name="標準 86 2 4" xfId="1701" xr:uid="{00000000-0005-0000-0000-0000AA080000}"/>
    <cellStyle name="標準 86 2 5" xfId="1702" xr:uid="{00000000-0005-0000-0000-0000AB080000}"/>
    <cellStyle name="標準 86 3" xfId="1703" xr:uid="{00000000-0005-0000-0000-0000AC080000}"/>
    <cellStyle name="標準 86 3 2" xfId="1704" xr:uid="{00000000-0005-0000-0000-0000AD080000}"/>
    <cellStyle name="標準 86 3 3" xfId="1705" xr:uid="{00000000-0005-0000-0000-0000AE080000}"/>
    <cellStyle name="標準 86 3 4" xfId="1706" xr:uid="{00000000-0005-0000-0000-0000AF080000}"/>
    <cellStyle name="標準 86 4" xfId="1707" xr:uid="{00000000-0005-0000-0000-0000B0080000}"/>
    <cellStyle name="標準 86 5" xfId="1708" xr:uid="{00000000-0005-0000-0000-0000B1080000}"/>
    <cellStyle name="標準 86 6" xfId="1709" xr:uid="{00000000-0005-0000-0000-0000B2080000}"/>
    <cellStyle name="標準 87" xfId="1710" xr:uid="{00000000-0005-0000-0000-0000B3080000}"/>
    <cellStyle name="標準 87 2" xfId="1711" xr:uid="{00000000-0005-0000-0000-0000B4080000}"/>
    <cellStyle name="標準 87 2 2" xfId="1712" xr:uid="{00000000-0005-0000-0000-0000B5080000}"/>
    <cellStyle name="標準 87 2 2 2" xfId="1713" xr:uid="{00000000-0005-0000-0000-0000B6080000}"/>
    <cellStyle name="標準 87 2 2 3" xfId="1714" xr:uid="{00000000-0005-0000-0000-0000B7080000}"/>
    <cellStyle name="標準 87 2 2 4" xfId="1715" xr:uid="{00000000-0005-0000-0000-0000B8080000}"/>
    <cellStyle name="標準 87 2 3" xfId="1716" xr:uid="{00000000-0005-0000-0000-0000B9080000}"/>
    <cellStyle name="標準 87 2 4" xfId="1717" xr:uid="{00000000-0005-0000-0000-0000BA080000}"/>
    <cellStyle name="標準 87 2 5" xfId="1718" xr:uid="{00000000-0005-0000-0000-0000BB080000}"/>
    <cellStyle name="標準 87 3" xfId="1719" xr:uid="{00000000-0005-0000-0000-0000BC080000}"/>
    <cellStyle name="標準 87 3 2" xfId="1720" xr:uid="{00000000-0005-0000-0000-0000BD080000}"/>
    <cellStyle name="標準 87 3 3" xfId="1721" xr:uid="{00000000-0005-0000-0000-0000BE080000}"/>
    <cellStyle name="標準 87 3 4" xfId="1722" xr:uid="{00000000-0005-0000-0000-0000BF080000}"/>
    <cellStyle name="標準 87 4" xfId="1723" xr:uid="{00000000-0005-0000-0000-0000C0080000}"/>
    <cellStyle name="標準 87 5" xfId="1724" xr:uid="{00000000-0005-0000-0000-0000C1080000}"/>
    <cellStyle name="標準 87 6" xfId="1725" xr:uid="{00000000-0005-0000-0000-0000C2080000}"/>
    <cellStyle name="標準 88" xfId="1726" xr:uid="{00000000-0005-0000-0000-0000C3080000}"/>
    <cellStyle name="標準 88 2" xfId="1727" xr:uid="{00000000-0005-0000-0000-0000C4080000}"/>
    <cellStyle name="標準 88 2 2" xfId="1728" xr:uid="{00000000-0005-0000-0000-0000C5080000}"/>
    <cellStyle name="標準 88 2 2 2" xfId="1729" xr:uid="{00000000-0005-0000-0000-0000C6080000}"/>
    <cellStyle name="標準 88 2 2 3" xfId="1730" xr:uid="{00000000-0005-0000-0000-0000C7080000}"/>
    <cellStyle name="標準 88 2 2 4" xfId="1731" xr:uid="{00000000-0005-0000-0000-0000C8080000}"/>
    <cellStyle name="標準 88 2 3" xfId="1732" xr:uid="{00000000-0005-0000-0000-0000C9080000}"/>
    <cellStyle name="標準 88 2 4" xfId="1733" xr:uid="{00000000-0005-0000-0000-0000CA080000}"/>
    <cellStyle name="標準 88 2 5" xfId="1734" xr:uid="{00000000-0005-0000-0000-0000CB080000}"/>
    <cellStyle name="標準 88 3" xfId="1735" xr:uid="{00000000-0005-0000-0000-0000CC080000}"/>
    <cellStyle name="標準 88 3 2" xfId="1736" xr:uid="{00000000-0005-0000-0000-0000CD080000}"/>
    <cellStyle name="標準 88 3 3" xfId="1737" xr:uid="{00000000-0005-0000-0000-0000CE080000}"/>
    <cellStyle name="標準 88 3 4" xfId="1738" xr:uid="{00000000-0005-0000-0000-0000CF080000}"/>
    <cellStyle name="標準 88 4" xfId="1739" xr:uid="{00000000-0005-0000-0000-0000D0080000}"/>
    <cellStyle name="標準 88 5" xfId="1740" xr:uid="{00000000-0005-0000-0000-0000D1080000}"/>
    <cellStyle name="標準 88 6" xfId="1741" xr:uid="{00000000-0005-0000-0000-0000D2080000}"/>
    <cellStyle name="標準 89" xfId="1742" xr:uid="{00000000-0005-0000-0000-0000D3080000}"/>
    <cellStyle name="標準 89 2" xfId="1743" xr:uid="{00000000-0005-0000-0000-0000D4080000}"/>
    <cellStyle name="標準 89 2 2" xfId="1744" xr:uid="{00000000-0005-0000-0000-0000D5080000}"/>
    <cellStyle name="標準 89 2 2 2" xfId="1745" xr:uid="{00000000-0005-0000-0000-0000D6080000}"/>
    <cellStyle name="標準 89 2 2 3" xfId="1746" xr:uid="{00000000-0005-0000-0000-0000D7080000}"/>
    <cellStyle name="標準 89 2 2 4" xfId="1747" xr:uid="{00000000-0005-0000-0000-0000D8080000}"/>
    <cellStyle name="標準 89 2 3" xfId="1748" xr:uid="{00000000-0005-0000-0000-0000D9080000}"/>
    <cellStyle name="標準 89 2 4" xfId="1749" xr:uid="{00000000-0005-0000-0000-0000DA080000}"/>
    <cellStyle name="標準 89 2 5" xfId="1750" xr:uid="{00000000-0005-0000-0000-0000DB080000}"/>
    <cellStyle name="標準 89 3" xfId="1751" xr:uid="{00000000-0005-0000-0000-0000DC080000}"/>
    <cellStyle name="標準 89 3 2" xfId="1752" xr:uid="{00000000-0005-0000-0000-0000DD080000}"/>
    <cellStyle name="標準 89 3 3" xfId="1753" xr:uid="{00000000-0005-0000-0000-0000DE080000}"/>
    <cellStyle name="標準 89 3 4" xfId="1754" xr:uid="{00000000-0005-0000-0000-0000DF080000}"/>
    <cellStyle name="標準 89 4" xfId="1755" xr:uid="{00000000-0005-0000-0000-0000E0080000}"/>
    <cellStyle name="標準 89 5" xfId="1756" xr:uid="{00000000-0005-0000-0000-0000E1080000}"/>
    <cellStyle name="標準 89 6" xfId="1757" xr:uid="{00000000-0005-0000-0000-0000E2080000}"/>
    <cellStyle name="標準 9" xfId="1758" xr:uid="{00000000-0005-0000-0000-0000E3080000}"/>
    <cellStyle name="標準 9 2" xfId="1759" xr:uid="{00000000-0005-0000-0000-0000E4080000}"/>
    <cellStyle name="標準 9 3" xfId="1760" xr:uid="{00000000-0005-0000-0000-0000E5080000}"/>
    <cellStyle name="標準 90" xfId="1761" xr:uid="{00000000-0005-0000-0000-0000E6080000}"/>
    <cellStyle name="標準 90 2" xfId="1762" xr:uid="{00000000-0005-0000-0000-0000E7080000}"/>
    <cellStyle name="標準 90 2 2" xfId="1763" xr:uid="{00000000-0005-0000-0000-0000E8080000}"/>
    <cellStyle name="標準 90 2 2 2" xfId="1764" xr:uid="{00000000-0005-0000-0000-0000E9080000}"/>
    <cellStyle name="標準 90 2 2 3" xfId="1765" xr:uid="{00000000-0005-0000-0000-0000EA080000}"/>
    <cellStyle name="標準 90 2 2 4" xfId="1766" xr:uid="{00000000-0005-0000-0000-0000EB080000}"/>
    <cellStyle name="標準 90 2 3" xfId="1767" xr:uid="{00000000-0005-0000-0000-0000EC080000}"/>
    <cellStyle name="標準 90 2 4" xfId="1768" xr:uid="{00000000-0005-0000-0000-0000ED080000}"/>
    <cellStyle name="標準 90 2 5" xfId="1769" xr:uid="{00000000-0005-0000-0000-0000EE080000}"/>
    <cellStyle name="標準 90 3" xfId="1770" xr:uid="{00000000-0005-0000-0000-0000EF080000}"/>
    <cellStyle name="標準 90 3 2" xfId="1771" xr:uid="{00000000-0005-0000-0000-0000F0080000}"/>
    <cellStyle name="標準 90 3 3" xfId="1772" xr:uid="{00000000-0005-0000-0000-0000F1080000}"/>
    <cellStyle name="標準 90 3 4" xfId="1773" xr:uid="{00000000-0005-0000-0000-0000F2080000}"/>
    <cellStyle name="標準 90 4" xfId="1774" xr:uid="{00000000-0005-0000-0000-0000F3080000}"/>
    <cellStyle name="標準 90 5" xfId="1775" xr:uid="{00000000-0005-0000-0000-0000F4080000}"/>
    <cellStyle name="標準 90 6" xfId="1776" xr:uid="{00000000-0005-0000-0000-0000F5080000}"/>
    <cellStyle name="標準 91" xfId="1777" xr:uid="{00000000-0005-0000-0000-0000F6080000}"/>
    <cellStyle name="標準 91 2" xfId="1778" xr:uid="{00000000-0005-0000-0000-0000F7080000}"/>
    <cellStyle name="標準 91 2 2" xfId="1779" xr:uid="{00000000-0005-0000-0000-0000F8080000}"/>
    <cellStyle name="標準 91 2 2 2" xfId="1780" xr:uid="{00000000-0005-0000-0000-0000F9080000}"/>
    <cellStyle name="標準 91 2 2 3" xfId="1781" xr:uid="{00000000-0005-0000-0000-0000FA080000}"/>
    <cellStyle name="標準 91 2 2 4" xfId="1782" xr:uid="{00000000-0005-0000-0000-0000FB080000}"/>
    <cellStyle name="標準 91 2 3" xfId="1783" xr:uid="{00000000-0005-0000-0000-0000FC080000}"/>
    <cellStyle name="標準 91 2 4" xfId="1784" xr:uid="{00000000-0005-0000-0000-0000FD080000}"/>
    <cellStyle name="標準 91 2 5" xfId="1785" xr:uid="{00000000-0005-0000-0000-0000FE080000}"/>
    <cellStyle name="標準 91 3" xfId="1786" xr:uid="{00000000-0005-0000-0000-0000FF080000}"/>
    <cellStyle name="標準 91 3 2" xfId="1787" xr:uid="{00000000-0005-0000-0000-000000090000}"/>
    <cellStyle name="標準 91 3 3" xfId="1788" xr:uid="{00000000-0005-0000-0000-000001090000}"/>
    <cellStyle name="標準 91 3 4" xfId="1789" xr:uid="{00000000-0005-0000-0000-000002090000}"/>
    <cellStyle name="標準 91 4" xfId="1790" xr:uid="{00000000-0005-0000-0000-000003090000}"/>
    <cellStyle name="標準 91 5" xfId="1791" xr:uid="{00000000-0005-0000-0000-000004090000}"/>
    <cellStyle name="標準 91 6" xfId="1792" xr:uid="{00000000-0005-0000-0000-000005090000}"/>
    <cellStyle name="標準 92" xfId="1793" xr:uid="{00000000-0005-0000-0000-000006090000}"/>
    <cellStyle name="標準 92 2" xfId="1794" xr:uid="{00000000-0005-0000-0000-000007090000}"/>
    <cellStyle name="標準 92 2 2" xfId="1795" xr:uid="{00000000-0005-0000-0000-000008090000}"/>
    <cellStyle name="標準 92 2 2 2" xfId="1796" xr:uid="{00000000-0005-0000-0000-000009090000}"/>
    <cellStyle name="標準 92 2 2 3" xfId="1797" xr:uid="{00000000-0005-0000-0000-00000A090000}"/>
    <cellStyle name="標準 92 2 2 4" xfId="1798" xr:uid="{00000000-0005-0000-0000-00000B090000}"/>
    <cellStyle name="標準 92 2 3" xfId="1799" xr:uid="{00000000-0005-0000-0000-00000C090000}"/>
    <cellStyle name="標準 92 2 4" xfId="1800" xr:uid="{00000000-0005-0000-0000-00000D090000}"/>
    <cellStyle name="標準 92 2 5" xfId="1801" xr:uid="{00000000-0005-0000-0000-00000E090000}"/>
    <cellStyle name="標準 92 3" xfId="1802" xr:uid="{00000000-0005-0000-0000-00000F090000}"/>
    <cellStyle name="標準 92 3 2" xfId="1803" xr:uid="{00000000-0005-0000-0000-000010090000}"/>
    <cellStyle name="標準 92 3 3" xfId="1804" xr:uid="{00000000-0005-0000-0000-000011090000}"/>
    <cellStyle name="標準 92 3 4" xfId="1805" xr:uid="{00000000-0005-0000-0000-000012090000}"/>
    <cellStyle name="標準 92 4" xfId="1806" xr:uid="{00000000-0005-0000-0000-000013090000}"/>
    <cellStyle name="標準 92 5" xfId="1807" xr:uid="{00000000-0005-0000-0000-000014090000}"/>
    <cellStyle name="標準 92 6" xfId="1808" xr:uid="{00000000-0005-0000-0000-000015090000}"/>
    <cellStyle name="標準 93" xfId="1809" xr:uid="{00000000-0005-0000-0000-000016090000}"/>
    <cellStyle name="標準 93 2" xfId="1810" xr:uid="{00000000-0005-0000-0000-000017090000}"/>
    <cellStyle name="標準 93 2 2" xfId="1811" xr:uid="{00000000-0005-0000-0000-000018090000}"/>
    <cellStyle name="標準 93 2 2 2" xfId="1812" xr:uid="{00000000-0005-0000-0000-000019090000}"/>
    <cellStyle name="標準 93 2 2 3" xfId="1813" xr:uid="{00000000-0005-0000-0000-00001A090000}"/>
    <cellStyle name="標準 93 2 2 4" xfId="1814" xr:uid="{00000000-0005-0000-0000-00001B090000}"/>
    <cellStyle name="標準 93 2 3" xfId="1815" xr:uid="{00000000-0005-0000-0000-00001C090000}"/>
    <cellStyle name="標準 93 2 4" xfId="1816" xr:uid="{00000000-0005-0000-0000-00001D090000}"/>
    <cellStyle name="標準 93 2 5" xfId="1817" xr:uid="{00000000-0005-0000-0000-00001E090000}"/>
    <cellStyle name="標準 93 3" xfId="1818" xr:uid="{00000000-0005-0000-0000-00001F090000}"/>
    <cellStyle name="標準 93 3 2" xfId="1819" xr:uid="{00000000-0005-0000-0000-000020090000}"/>
    <cellStyle name="標準 93 3 3" xfId="1820" xr:uid="{00000000-0005-0000-0000-000021090000}"/>
    <cellStyle name="標準 93 3 4" xfId="1821" xr:uid="{00000000-0005-0000-0000-000022090000}"/>
    <cellStyle name="標準 93 4" xfId="1822" xr:uid="{00000000-0005-0000-0000-000023090000}"/>
    <cellStyle name="標準 93 5" xfId="1823" xr:uid="{00000000-0005-0000-0000-000024090000}"/>
    <cellStyle name="標準 93 6" xfId="1824" xr:uid="{00000000-0005-0000-0000-000025090000}"/>
    <cellStyle name="標準 94" xfId="1825" xr:uid="{00000000-0005-0000-0000-000026090000}"/>
    <cellStyle name="標準 94 2" xfId="1826" xr:uid="{00000000-0005-0000-0000-000027090000}"/>
    <cellStyle name="標準 94 2 2" xfId="1827" xr:uid="{00000000-0005-0000-0000-000028090000}"/>
    <cellStyle name="標準 94 2 2 2" xfId="1828" xr:uid="{00000000-0005-0000-0000-000029090000}"/>
    <cellStyle name="標準 94 2 2 3" xfId="1829" xr:uid="{00000000-0005-0000-0000-00002A090000}"/>
    <cellStyle name="標準 94 2 2 4" xfId="1830" xr:uid="{00000000-0005-0000-0000-00002B090000}"/>
    <cellStyle name="標準 94 2 3" xfId="1831" xr:uid="{00000000-0005-0000-0000-00002C090000}"/>
    <cellStyle name="標準 94 2 4" xfId="1832" xr:uid="{00000000-0005-0000-0000-00002D090000}"/>
    <cellStyle name="標準 94 2 5" xfId="1833" xr:uid="{00000000-0005-0000-0000-00002E090000}"/>
    <cellStyle name="標準 94 3" xfId="1834" xr:uid="{00000000-0005-0000-0000-00002F090000}"/>
    <cellStyle name="標準 94 3 2" xfId="1835" xr:uid="{00000000-0005-0000-0000-000030090000}"/>
    <cellStyle name="標準 94 3 3" xfId="1836" xr:uid="{00000000-0005-0000-0000-000031090000}"/>
    <cellStyle name="標準 94 3 4" xfId="1837" xr:uid="{00000000-0005-0000-0000-000032090000}"/>
    <cellStyle name="標準 94 4" xfId="1838" xr:uid="{00000000-0005-0000-0000-000033090000}"/>
    <cellStyle name="標準 94 5" xfId="1839" xr:uid="{00000000-0005-0000-0000-000034090000}"/>
    <cellStyle name="標準 94 6" xfId="1840" xr:uid="{00000000-0005-0000-0000-000035090000}"/>
    <cellStyle name="標準 95" xfId="1841" xr:uid="{00000000-0005-0000-0000-000036090000}"/>
    <cellStyle name="標準 95 2" xfId="1842" xr:uid="{00000000-0005-0000-0000-000037090000}"/>
    <cellStyle name="標準 95 2 2" xfId="1843" xr:uid="{00000000-0005-0000-0000-000038090000}"/>
    <cellStyle name="標準 95 2 2 2" xfId="1844" xr:uid="{00000000-0005-0000-0000-000039090000}"/>
    <cellStyle name="標準 95 2 2 3" xfId="1845" xr:uid="{00000000-0005-0000-0000-00003A090000}"/>
    <cellStyle name="標準 95 2 2 4" xfId="1846" xr:uid="{00000000-0005-0000-0000-00003B090000}"/>
    <cellStyle name="標準 95 2 3" xfId="1847" xr:uid="{00000000-0005-0000-0000-00003C090000}"/>
    <cellStyle name="標準 95 2 4" xfId="1848" xr:uid="{00000000-0005-0000-0000-00003D090000}"/>
    <cellStyle name="標準 95 2 5" xfId="1849" xr:uid="{00000000-0005-0000-0000-00003E090000}"/>
    <cellStyle name="標準 95 3" xfId="1850" xr:uid="{00000000-0005-0000-0000-00003F090000}"/>
    <cellStyle name="標準 95 3 2" xfId="1851" xr:uid="{00000000-0005-0000-0000-000040090000}"/>
    <cellStyle name="標準 95 3 3" xfId="1852" xr:uid="{00000000-0005-0000-0000-000041090000}"/>
    <cellStyle name="標準 95 3 4" xfId="1853" xr:uid="{00000000-0005-0000-0000-000042090000}"/>
    <cellStyle name="標準 95 4" xfId="1854" xr:uid="{00000000-0005-0000-0000-000043090000}"/>
    <cellStyle name="標準 95 5" xfId="1855" xr:uid="{00000000-0005-0000-0000-000044090000}"/>
    <cellStyle name="標準 95 6" xfId="1856" xr:uid="{00000000-0005-0000-0000-000045090000}"/>
    <cellStyle name="標準 96" xfId="1857" xr:uid="{00000000-0005-0000-0000-000046090000}"/>
    <cellStyle name="標準 96 2" xfId="1858" xr:uid="{00000000-0005-0000-0000-000047090000}"/>
    <cellStyle name="標準 96 2 2" xfId="1859" xr:uid="{00000000-0005-0000-0000-000048090000}"/>
    <cellStyle name="標準 96 2 2 2" xfId="1860" xr:uid="{00000000-0005-0000-0000-000049090000}"/>
    <cellStyle name="標準 96 2 2 3" xfId="1861" xr:uid="{00000000-0005-0000-0000-00004A090000}"/>
    <cellStyle name="標準 96 2 2 4" xfId="1862" xr:uid="{00000000-0005-0000-0000-00004B090000}"/>
    <cellStyle name="標準 96 2 3" xfId="1863" xr:uid="{00000000-0005-0000-0000-00004C090000}"/>
    <cellStyle name="標準 96 2 4" xfId="1864" xr:uid="{00000000-0005-0000-0000-00004D090000}"/>
    <cellStyle name="標準 96 2 5" xfId="1865" xr:uid="{00000000-0005-0000-0000-00004E090000}"/>
    <cellStyle name="標準 96 3" xfId="1866" xr:uid="{00000000-0005-0000-0000-00004F090000}"/>
    <cellStyle name="標準 96 3 2" xfId="1867" xr:uid="{00000000-0005-0000-0000-000050090000}"/>
    <cellStyle name="標準 96 3 3" xfId="1868" xr:uid="{00000000-0005-0000-0000-000051090000}"/>
    <cellStyle name="標準 96 3 4" xfId="1869" xr:uid="{00000000-0005-0000-0000-000052090000}"/>
    <cellStyle name="標準 96 4" xfId="1870" xr:uid="{00000000-0005-0000-0000-000053090000}"/>
    <cellStyle name="標準 96 5" xfId="1871" xr:uid="{00000000-0005-0000-0000-000054090000}"/>
    <cellStyle name="標準 96 6" xfId="1872" xr:uid="{00000000-0005-0000-0000-000055090000}"/>
    <cellStyle name="標準 97" xfId="1873" xr:uid="{00000000-0005-0000-0000-000056090000}"/>
    <cellStyle name="標準 97 2" xfId="1874" xr:uid="{00000000-0005-0000-0000-000057090000}"/>
    <cellStyle name="標準 97 2 2" xfId="1875" xr:uid="{00000000-0005-0000-0000-000058090000}"/>
    <cellStyle name="標準 97 2 2 2" xfId="1876" xr:uid="{00000000-0005-0000-0000-000059090000}"/>
    <cellStyle name="標準 97 2 2 3" xfId="1877" xr:uid="{00000000-0005-0000-0000-00005A090000}"/>
    <cellStyle name="標準 97 2 2 4" xfId="1878" xr:uid="{00000000-0005-0000-0000-00005B090000}"/>
    <cellStyle name="標準 97 2 3" xfId="1879" xr:uid="{00000000-0005-0000-0000-00005C090000}"/>
    <cellStyle name="標準 97 2 4" xfId="1880" xr:uid="{00000000-0005-0000-0000-00005D090000}"/>
    <cellStyle name="標準 97 2 5" xfId="1881" xr:uid="{00000000-0005-0000-0000-00005E090000}"/>
    <cellStyle name="標準 97 3" xfId="1882" xr:uid="{00000000-0005-0000-0000-00005F090000}"/>
    <cellStyle name="標準 97 3 2" xfId="1883" xr:uid="{00000000-0005-0000-0000-000060090000}"/>
    <cellStyle name="標準 97 3 3" xfId="1884" xr:uid="{00000000-0005-0000-0000-000061090000}"/>
    <cellStyle name="標準 97 3 4" xfId="1885" xr:uid="{00000000-0005-0000-0000-000062090000}"/>
    <cellStyle name="標準 97 4" xfId="1886" xr:uid="{00000000-0005-0000-0000-000063090000}"/>
    <cellStyle name="標準 97 5" xfId="1887" xr:uid="{00000000-0005-0000-0000-000064090000}"/>
    <cellStyle name="標準 97 6" xfId="1888" xr:uid="{00000000-0005-0000-0000-000065090000}"/>
    <cellStyle name="標準 98" xfId="1889" xr:uid="{00000000-0005-0000-0000-000066090000}"/>
    <cellStyle name="標準 98 2" xfId="1890" xr:uid="{00000000-0005-0000-0000-000067090000}"/>
    <cellStyle name="標準 98 2 2" xfId="1891" xr:uid="{00000000-0005-0000-0000-000068090000}"/>
    <cellStyle name="標準 98 2 2 2" xfId="1892" xr:uid="{00000000-0005-0000-0000-000069090000}"/>
    <cellStyle name="標準 98 2 2 3" xfId="1893" xr:uid="{00000000-0005-0000-0000-00006A090000}"/>
    <cellStyle name="標準 98 2 2 4" xfId="1894" xr:uid="{00000000-0005-0000-0000-00006B090000}"/>
    <cellStyle name="標準 98 2 3" xfId="1895" xr:uid="{00000000-0005-0000-0000-00006C090000}"/>
    <cellStyle name="標準 98 2 4" xfId="1896" xr:uid="{00000000-0005-0000-0000-00006D090000}"/>
    <cellStyle name="標準 98 2 5" xfId="1897" xr:uid="{00000000-0005-0000-0000-00006E090000}"/>
    <cellStyle name="標準 98 3" xfId="1898" xr:uid="{00000000-0005-0000-0000-00006F090000}"/>
    <cellStyle name="標準 98 3 2" xfId="1899" xr:uid="{00000000-0005-0000-0000-000070090000}"/>
    <cellStyle name="標準 98 3 3" xfId="1900" xr:uid="{00000000-0005-0000-0000-000071090000}"/>
    <cellStyle name="標準 98 3 4" xfId="1901" xr:uid="{00000000-0005-0000-0000-000072090000}"/>
    <cellStyle name="標準 98 4" xfId="1902" xr:uid="{00000000-0005-0000-0000-000073090000}"/>
    <cellStyle name="標準 98 5" xfId="1903" xr:uid="{00000000-0005-0000-0000-000074090000}"/>
    <cellStyle name="標準 98 6" xfId="1904" xr:uid="{00000000-0005-0000-0000-000075090000}"/>
    <cellStyle name="標準 99" xfId="1905" xr:uid="{00000000-0005-0000-0000-000076090000}"/>
    <cellStyle name="標準 99 2" xfId="1906" xr:uid="{00000000-0005-0000-0000-000077090000}"/>
    <cellStyle name="標準 99 2 2" xfId="1907" xr:uid="{00000000-0005-0000-0000-000078090000}"/>
    <cellStyle name="標準 99 2 2 2" xfId="1908" xr:uid="{00000000-0005-0000-0000-000079090000}"/>
    <cellStyle name="標準 99 2 2 3" xfId="1909" xr:uid="{00000000-0005-0000-0000-00007A090000}"/>
    <cellStyle name="標準 99 2 2 4" xfId="1910" xr:uid="{00000000-0005-0000-0000-00007B090000}"/>
    <cellStyle name="標準 99 2 3" xfId="1911" xr:uid="{00000000-0005-0000-0000-00007C090000}"/>
    <cellStyle name="標準 99 2 4" xfId="1912" xr:uid="{00000000-0005-0000-0000-00007D090000}"/>
    <cellStyle name="標準 99 2 5" xfId="1913" xr:uid="{00000000-0005-0000-0000-00007E090000}"/>
    <cellStyle name="標準 99 3" xfId="1914" xr:uid="{00000000-0005-0000-0000-00007F090000}"/>
    <cellStyle name="標準 99 3 2" xfId="1915" xr:uid="{00000000-0005-0000-0000-000080090000}"/>
    <cellStyle name="標準 99 3 3" xfId="1916" xr:uid="{00000000-0005-0000-0000-000081090000}"/>
    <cellStyle name="標準 99 3 4" xfId="1917" xr:uid="{00000000-0005-0000-0000-000082090000}"/>
    <cellStyle name="標準 99 4" xfId="1918" xr:uid="{00000000-0005-0000-0000-000083090000}"/>
    <cellStyle name="標準 99 5" xfId="1919" xr:uid="{00000000-0005-0000-0000-000084090000}"/>
    <cellStyle name="標準 99 6" xfId="1920" xr:uid="{00000000-0005-0000-0000-000085090000}"/>
    <cellStyle name="標準_建玉残高情報資料作成OP" xfId="1941" xr:uid="{00000000-0005-0000-0000-000088090000}"/>
    <cellStyle name="標準_建玉残高情報資料作成sakimono" xfId="1942" xr:uid="{00000000-0005-0000-0000-000089090000}"/>
    <cellStyle name="標準１" xfId="1921" xr:uid="{00000000-0005-0000-0000-00008E090000}"/>
    <cellStyle name="標準10" xfId="1922" xr:uid="{00000000-0005-0000-0000-00008F090000}"/>
    <cellStyle name="標準12" xfId="1923" xr:uid="{00000000-0005-0000-0000-000090090000}"/>
    <cellStyle name="文字列" xfId="1924" xr:uid="{00000000-0005-0000-0000-000091090000}"/>
    <cellStyle name="未定義" xfId="12" xr:uid="{00000000-0005-0000-0000-000092090000}"/>
    <cellStyle name="未定義 2" xfId="1925" xr:uid="{00000000-0005-0000-0000-000093090000}"/>
    <cellStyle name="未定義 3" xfId="1926" xr:uid="{00000000-0005-0000-0000-000094090000}"/>
    <cellStyle name="未定義_030_上場有価証券総括表_詳細設計書_府令改正対応" xfId="1927" xr:uid="{00000000-0005-0000-0000-000095090000}"/>
    <cellStyle name="良い 2" xfId="1928" xr:uid="{00000000-0005-0000-0000-000096090000}"/>
    <cellStyle name="良い 3" xfId="1929" xr:uid="{00000000-0005-0000-0000-000097090000}"/>
    <cellStyle name="良い 4" xfId="1930" xr:uid="{00000000-0005-0000-0000-000098090000}"/>
    <cellStyle name="良い 5" xfId="1931" xr:uid="{00000000-0005-0000-0000-000099090000}"/>
    <cellStyle name="良い 6" xfId="1932" xr:uid="{00000000-0005-0000-0000-00009A090000}"/>
    <cellStyle name="良い 7" xfId="1933" xr:uid="{00000000-0005-0000-0000-00009B090000}"/>
    <cellStyle name="良い 8" xfId="1934" xr:uid="{00000000-0005-0000-0000-00009C090000}"/>
    <cellStyle name="良い 9" xfId="1935" xr:uid="{00000000-0005-0000-0000-00009D090000}"/>
    <cellStyle name="표준_4.3.1_取引処理（取引処理制御１－１）" xfId="1936" xr:uid="{00000000-0005-0000-0000-00009E090000}"/>
  </cellStyles>
  <dxfs count="0"/>
  <tableStyles count="0" defaultPivotStyle="PivotStyleLight16" defaultTableStyle="TableStyleMedium2"/>
  <colors>
    <mruColors>
      <color rgb="FFCCFFFF"/>
      <color rgb="FFFF5050"/>
      <color rgb="FFFFCC99"/>
      <color rgb="FF66FFFF"/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/>
      <a:bodyPr anchor="t" horzOverflow="clip" rtlCol="0" vertOverflow="clip"/>
      <a:lstStyle>
        <a:defPPr algn="l">
          <a:defRPr kumimoji="1" sz="1100"/>
        </a:defPPr>
      </a:lstStyle>
      <a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customProperty1.bin" Type="http://schemas.openxmlformats.org/officeDocument/2006/relationships/customProperty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138"/>
  <sheetViews>
    <sheetView showGridLines="0" tabSelected="1" workbookViewId="0" zoomScale="85" zoomScaleNormal="85">
      <pane activePane="bottomLeft" state="frozen" topLeftCell="A9" ySplit="8"/>
      <selection activeCell="A9" pane="bottomLeft" sqref="A9"/>
    </sheetView>
  </sheetViews>
  <sheetFormatPr defaultRowHeight="13.5"/>
  <cols>
    <col min="1" max="1" bestFit="true" customWidth="true" style="2" width="20.5" collapsed="true"/>
    <col min="2" max="2" bestFit="true" customWidth="true" style="2" width="10.5" collapsed="true"/>
    <col min="3" max="3" customWidth="true" style="2" width="40.625" collapsed="true"/>
    <col min="4" max="4" bestFit="true" customWidth="true" style="2" width="5.5" collapsed="true"/>
    <col min="5" max="5" customWidth="true" style="2" width="10.625" collapsed="true"/>
    <col min="6" max="7" customWidth="true" style="2" width="38.625" collapsed="true"/>
    <col min="8" max="8" customWidth="true" style="2" width="14.625" collapsed="true"/>
    <col min="9" max="9" style="2" width="9.0" collapsed="true"/>
    <col min="10" max="32" style="2" width="9.0" collapsed="true"/>
    <col min="33" max="33" style="2" width="9.0" collapsed="true"/>
    <col min="34" max="41" style="2" width="9.0" collapsed="true"/>
    <col min="42" max="16384" style="2" width="9.0" collapsed="true"/>
  </cols>
  <sheetData>
    <row customFormat="1" r="1" s="1" spans="1:8">
      <c r="A1" s="9" t="s">
        <v>7</v>
      </c>
      <c r="B1" s="9"/>
      <c r="C1" s="9"/>
      <c r="D1" s="9"/>
      <c r="E1" s="9"/>
      <c r="F1" s="9"/>
      <c r="G1" s="9"/>
      <c r="H1" s="9"/>
    </row>
    <row customFormat="1" r="2" s="1" spans="1:8">
      <c r="A2" s="9" t="s">
        <v>8</v>
      </c>
      <c r="B2" s="9"/>
      <c r="C2" s="9"/>
      <c r="D2" s="9"/>
      <c r="E2" s="9"/>
      <c r="F2" s="9"/>
      <c r="G2" s="9"/>
      <c r="H2" s="9"/>
    </row>
    <row customHeight="1" ht="13.5" r="3" spans="1:8">
      <c r="A3" s="6"/>
      <c r="B3" s="6"/>
      <c r="C3" s="6"/>
      <c r="D3" s="6"/>
      <c r="E3" s="6"/>
      <c r="F3" s="6"/>
      <c r="G3" s="6"/>
      <c r="H3" s="6"/>
    </row>
    <row customHeight="1" ht="13.5" r="4" spans="1:8">
      <c r="A4" s="6"/>
      <c r="B4" s="6"/>
      <c r="C4" s="6"/>
      <c r="D4" s="6"/>
      <c r="E4" s="6"/>
      <c r="F4" s="6"/>
      <c r="G4" s="6"/>
      <c r="H4" s="6"/>
    </row>
    <row customHeight="1" ht="13.5" r="5" spans="1:8">
      <c r="A5" s="6"/>
      <c r="B5" s="7" t="s">
        <v>5</v>
      </c>
      <c r="C5" s="6" t="s">
        <v>9</v>
      </c>
      <c r="D5" s="6"/>
      <c r="E5" s="6"/>
      <c r="F5" s="6"/>
      <c r="G5" s="6"/>
      <c r="H5" s="8"/>
    </row>
    <row r="6" spans="1:8">
      <c r="A6" s="25" t="s">
        <v>2</v>
      </c>
      <c r="B6" s="25" t="s">
        <v>3</v>
      </c>
      <c r="C6" s="25" t="s">
        <v>4</v>
      </c>
      <c r="D6" s="10" t="s">
        <v>6</v>
      </c>
      <c r="E6" s="13" t="s">
        <v>0</v>
      </c>
      <c r="F6" s="14"/>
      <c r="G6" s="15"/>
      <c r="H6" s="22" t="s">
        <v>1</v>
      </c>
    </row>
    <row customHeight="1" ht="13.5" r="7" spans="1:8">
      <c r="A7" s="26"/>
      <c r="B7" s="26"/>
      <c r="C7" s="26"/>
      <c r="D7" s="11"/>
      <c r="E7" s="16"/>
      <c r="F7" s="17"/>
      <c r="G7" s="18"/>
      <c r="H7" s="23"/>
    </row>
    <row r="8" spans="1:8">
      <c r="A8" s="27"/>
      <c r="B8" s="27"/>
      <c r="C8" s="27"/>
      <c r="D8" s="12"/>
      <c r="E8" s="19"/>
      <c r="F8" s="20"/>
      <c r="G8" s="21"/>
      <c r="H8" s="24"/>
    </row>
    <row r="9" spans="1:8">
      <c r="A9" s="3" t="s">
        <v>10</v>
      </c>
      <c r="B9" s="4" t="s">
        <v>11</v>
      </c>
      <c r="C9" s="4" t="s">
        <v>12</v>
      </c>
      <c r="D9" s="3" t="n">
        <v>1.0</v>
      </c>
      <c r="E9" s="4" t="s">
        <v>13</v>
      </c>
      <c r="F9" s="4" t="s">
        <v>14</v>
      </c>
      <c r="G9" s="4" t="s">
        <v>15</v>
      </c>
      <c r="H9" s="5" t="n">
        <f>37596.0</f>
        <v>37596.0</v>
      </c>
    </row>
    <row r="10">
      <c r="A10" s="3" t="s">
        <v>10</v>
      </c>
      <c r="B10" s="4" t="s">
        <v>11</v>
      </c>
      <c r="C10" s="4" t="s">
        <v>12</v>
      </c>
      <c r="D10" s="3" t="n">
        <v>2.0</v>
      </c>
      <c r="E10" s="4" t="s">
        <v>16</v>
      </c>
      <c r="F10" s="4" t="s">
        <v>17</v>
      </c>
      <c r="G10" s="4" t="s">
        <v>18</v>
      </c>
      <c r="H10" s="5" t="n">
        <f>13800.0</f>
        <v>13800.0</v>
      </c>
    </row>
    <row r="11">
      <c r="A11" s="3" t="s">
        <v>10</v>
      </c>
      <c r="B11" s="4" t="s">
        <v>11</v>
      </c>
      <c r="C11" s="4" t="s">
        <v>12</v>
      </c>
      <c r="D11" s="3" t="n">
        <v>3.0</v>
      </c>
      <c r="E11" s="4" t="s">
        <v>19</v>
      </c>
      <c r="F11" s="4" t="s">
        <v>20</v>
      </c>
      <c r="G11" s="4" t="s">
        <v>21</v>
      </c>
      <c r="H11" s="5" t="n">
        <f>3266.0</f>
        <v>3266.0</v>
      </c>
    </row>
    <row r="12">
      <c r="A12" s="3" t="s">
        <v>10</v>
      </c>
      <c r="B12" s="4" t="s">
        <v>11</v>
      </c>
      <c r="C12" s="4" t="s">
        <v>12</v>
      </c>
      <c r="D12" s="3" t="n">
        <v>4.0</v>
      </c>
      <c r="E12" s="4" t="s">
        <v>22</v>
      </c>
      <c r="F12" s="4" t="s">
        <v>23</v>
      </c>
      <c r="G12" s="4" t="s">
        <v>24</v>
      </c>
      <c r="H12" s="5" t="n">
        <f>2292.0</f>
        <v>2292.0</v>
      </c>
    </row>
    <row r="13">
      <c r="A13" s="3" t="s">
        <v>10</v>
      </c>
      <c r="B13" s="4" t="s">
        <v>11</v>
      </c>
      <c r="C13" s="4" t="s">
        <v>12</v>
      </c>
      <c r="D13" s="3" t="n">
        <v>5.0</v>
      </c>
      <c r="E13" s="4" t="s">
        <v>25</v>
      </c>
      <c r="F13" s="4" t="s">
        <v>26</v>
      </c>
      <c r="G13" s="4" t="s">
        <v>27</v>
      </c>
      <c r="H13" s="5" t="n">
        <f>2041.0</f>
        <v>2041.0</v>
      </c>
    </row>
    <row r="14">
      <c r="A14" s="3" t="s">
        <v>10</v>
      </c>
      <c r="B14" s="4" t="s">
        <v>11</v>
      </c>
      <c r="C14" s="4" t="s">
        <v>12</v>
      </c>
      <c r="D14" s="3" t="n">
        <v>6.0</v>
      </c>
      <c r="E14" s="4" t="s">
        <v>28</v>
      </c>
      <c r="F14" s="4" t="s">
        <v>29</v>
      </c>
      <c r="G14" s="4" t="s">
        <v>30</v>
      </c>
      <c r="H14" s="5" t="n">
        <f>1768.0</f>
        <v>1768.0</v>
      </c>
    </row>
    <row r="15">
      <c r="A15" s="3" t="s">
        <v>10</v>
      </c>
      <c r="B15" s="4" t="s">
        <v>11</v>
      </c>
      <c r="C15" s="4" t="s">
        <v>12</v>
      </c>
      <c r="D15" s="3" t="n">
        <v>7.0</v>
      </c>
      <c r="E15" s="4" t="s">
        <v>31</v>
      </c>
      <c r="F15" s="4" t="s">
        <v>32</v>
      </c>
      <c r="G15" s="4" t="s">
        <v>33</v>
      </c>
      <c r="H15" s="5" t="n">
        <f>1200.0</f>
        <v>1200.0</v>
      </c>
    </row>
    <row r="16">
      <c r="A16" s="3" t="s">
        <v>10</v>
      </c>
      <c r="B16" s="4" t="s">
        <v>11</v>
      </c>
      <c r="C16" s="4" t="s">
        <v>12</v>
      </c>
      <c r="D16" s="3" t="n">
        <v>8.0</v>
      </c>
      <c r="E16" s="4" t="s">
        <v>34</v>
      </c>
      <c r="F16" s="4" t="s">
        <v>35</v>
      </c>
      <c r="G16" s="4" t="s">
        <v>36</v>
      </c>
      <c r="H16" s="5" t="n">
        <f>1087.0</f>
        <v>1087.0</v>
      </c>
    </row>
    <row r="17">
      <c r="A17" s="3" t="s">
        <v>10</v>
      </c>
      <c r="B17" s="4" t="s">
        <v>11</v>
      </c>
      <c r="C17" s="4" t="s">
        <v>12</v>
      </c>
      <c r="D17" s="3" t="n">
        <v>9.0</v>
      </c>
      <c r="E17" s="4" t="s">
        <v>37</v>
      </c>
      <c r="F17" s="4" t="s">
        <v>38</v>
      </c>
      <c r="G17" s="4" t="s">
        <v>39</v>
      </c>
      <c r="H17" s="5" t="n">
        <f>773.0</f>
        <v>773.0</v>
      </c>
    </row>
    <row r="18">
      <c r="A18" s="3" t="s">
        <v>10</v>
      </c>
      <c r="B18" s="4" t="s">
        <v>11</v>
      </c>
      <c r="C18" s="4" t="s">
        <v>12</v>
      </c>
      <c r="D18" s="3" t="n">
        <v>10.0</v>
      </c>
      <c r="E18" s="4" t="s">
        <v>40</v>
      </c>
      <c r="F18" s="4" t="s">
        <v>41</v>
      </c>
      <c r="G18" s="4" t="s">
        <v>42</v>
      </c>
      <c r="H18" s="5" t="n">
        <f>600.0</f>
        <v>600.0</v>
      </c>
    </row>
    <row r="19">
      <c r="A19" s="3" t="s">
        <v>10</v>
      </c>
      <c r="B19" s="4" t="s">
        <v>11</v>
      </c>
      <c r="C19" s="4" t="s">
        <v>12</v>
      </c>
      <c r="D19" s="3" t="n">
        <v>11.0</v>
      </c>
      <c r="E19" s="4" t="s">
        <v>43</v>
      </c>
      <c r="F19" s="4" t="s">
        <v>44</v>
      </c>
      <c r="G19" s="4" t="s">
        <v>45</v>
      </c>
      <c r="H19" s="5" t="n">
        <f>541.0</f>
        <v>541.0</v>
      </c>
    </row>
    <row r="20">
      <c r="A20" s="3" t="s">
        <v>10</v>
      </c>
      <c r="B20" s="4" t="s">
        <v>11</v>
      </c>
      <c r="C20" s="4" t="s">
        <v>12</v>
      </c>
      <c r="D20" s="3" t="n">
        <v>12.0</v>
      </c>
      <c r="E20" s="4" t="s">
        <v>46</v>
      </c>
      <c r="F20" s="4" t="s">
        <v>47</v>
      </c>
      <c r="G20" s="4" t="s">
        <v>48</v>
      </c>
      <c r="H20" s="5" t="n">
        <f>353.0</f>
        <v>353.0</v>
      </c>
    </row>
    <row r="21">
      <c r="A21" s="3" t="s">
        <v>10</v>
      </c>
      <c r="B21" s="4" t="s">
        <v>11</v>
      </c>
      <c r="C21" s="4" t="s">
        <v>12</v>
      </c>
      <c r="D21" s="3" t="n">
        <v>13.0</v>
      </c>
      <c r="E21" s="4" t="s">
        <v>49</v>
      </c>
      <c r="F21" s="4" t="s">
        <v>50</v>
      </c>
      <c r="G21" s="4" t="s">
        <v>51</v>
      </c>
      <c r="H21" s="5" t="n">
        <f>292.0</f>
        <v>292.0</v>
      </c>
    </row>
    <row r="22">
      <c r="A22" s="3" t="s">
        <v>10</v>
      </c>
      <c r="B22" s="4" t="s">
        <v>11</v>
      </c>
      <c r="C22" s="4" t="s">
        <v>12</v>
      </c>
      <c r="D22" s="3" t="n">
        <v>14.0</v>
      </c>
      <c r="E22" s="4" t="s">
        <v>52</v>
      </c>
      <c r="F22" s="4" t="s">
        <v>53</v>
      </c>
      <c r="G22" s="4" t="s">
        <v>54</v>
      </c>
      <c r="H22" s="5" t="n">
        <f>230.0</f>
        <v>230.0</v>
      </c>
    </row>
    <row r="23">
      <c r="A23" s="3" t="s">
        <v>10</v>
      </c>
      <c r="B23" s="4" t="s">
        <v>11</v>
      </c>
      <c r="C23" s="4" t="s">
        <v>12</v>
      </c>
      <c r="D23" s="3" t="n">
        <v>15.0</v>
      </c>
      <c r="E23" s="4" t="s">
        <v>55</v>
      </c>
      <c r="F23" s="4" t="s">
        <v>56</v>
      </c>
      <c r="G23" s="4" t="s">
        <v>57</v>
      </c>
      <c r="H23" s="5" t="n">
        <f>180.0</f>
        <v>180.0</v>
      </c>
    </row>
    <row r="24">
      <c r="A24" s="3" t="s">
        <v>10</v>
      </c>
      <c r="B24" s="4" t="s">
        <v>11</v>
      </c>
      <c r="C24" s="4" t="s">
        <v>12</v>
      </c>
      <c r="D24" s="3" t="n">
        <v>16.0</v>
      </c>
      <c r="E24" s="4" t="s">
        <v>58</v>
      </c>
      <c r="F24" s="4" t="s">
        <v>59</v>
      </c>
      <c r="G24" s="4" t="s">
        <v>60</v>
      </c>
      <c r="H24" s="5" t="n">
        <f>150.0</f>
        <v>150.0</v>
      </c>
    </row>
    <row r="25">
      <c r="A25" s="3" t="s">
        <v>10</v>
      </c>
      <c r="B25" s="4" t="s">
        <v>11</v>
      </c>
      <c r="C25" s="4" t="s">
        <v>12</v>
      </c>
      <c r="D25" s="3" t="n">
        <v>17.0</v>
      </c>
      <c r="E25" s="4" t="s">
        <v>61</v>
      </c>
      <c r="F25" s="4" t="s">
        <v>62</v>
      </c>
      <c r="G25" s="4" t="s">
        <v>63</v>
      </c>
      <c r="H25" s="5" t="n">
        <f>122.0</f>
        <v>122.0</v>
      </c>
    </row>
    <row r="26">
      <c r="A26" s="3" t="s">
        <v>10</v>
      </c>
      <c r="B26" s="4" t="s">
        <v>11</v>
      </c>
      <c r="C26" s="4" t="s">
        <v>12</v>
      </c>
      <c r="D26" s="3" t="n">
        <v>18.0</v>
      </c>
      <c r="E26" s="4" t="s">
        <v>64</v>
      </c>
      <c r="F26" s="4" t="s">
        <v>65</v>
      </c>
      <c r="G26" s="4" t="s">
        <v>66</v>
      </c>
      <c r="H26" s="5" t="n">
        <f>85.0</f>
        <v>85.0</v>
      </c>
    </row>
    <row r="27">
      <c r="A27" s="3" t="s">
        <v>10</v>
      </c>
      <c r="B27" s="4" t="s">
        <v>11</v>
      </c>
      <c r="C27" s="4" t="s">
        <v>12</v>
      </c>
      <c r="D27" s="3" t="n">
        <v>19.0</v>
      </c>
      <c r="E27" s="4" t="s">
        <v>67</v>
      </c>
      <c r="F27" s="4" t="s">
        <v>68</v>
      </c>
      <c r="G27" s="4" t="s">
        <v>69</v>
      </c>
      <c r="H27" s="5" t="n">
        <f>52.0</f>
        <v>52.0</v>
      </c>
    </row>
    <row r="28">
      <c r="A28" s="3" t="s">
        <v>10</v>
      </c>
      <c r="B28" s="4" t="s">
        <v>70</v>
      </c>
      <c r="C28" s="4" t="s">
        <v>71</v>
      </c>
      <c r="D28" s="3" t="n">
        <v>1.0</v>
      </c>
      <c r="E28" s="4" t="s">
        <v>13</v>
      </c>
      <c r="F28" s="4" t="s">
        <v>14</v>
      </c>
      <c r="G28" s="4" t="s">
        <v>15</v>
      </c>
      <c r="H28" s="5" t="n">
        <f>39960.0</f>
        <v>39960.0</v>
      </c>
    </row>
    <row r="29">
      <c r="A29" s="3" t="s">
        <v>10</v>
      </c>
      <c r="B29" s="4" t="s">
        <v>70</v>
      </c>
      <c r="C29" s="4" t="s">
        <v>71</v>
      </c>
      <c r="D29" s="3" t="n">
        <v>2.0</v>
      </c>
      <c r="E29" s="4" t="s">
        <v>16</v>
      </c>
      <c r="F29" s="4" t="s">
        <v>17</v>
      </c>
      <c r="G29" s="4" t="s">
        <v>18</v>
      </c>
      <c r="H29" s="5" t="n">
        <f>13800.0</f>
        <v>13800.0</v>
      </c>
    </row>
    <row r="30">
      <c r="A30" s="3" t="s">
        <v>10</v>
      </c>
      <c r="B30" s="4" t="s">
        <v>70</v>
      </c>
      <c r="C30" s="4" t="s">
        <v>71</v>
      </c>
      <c r="D30" s="3" t="n">
        <v>3.0</v>
      </c>
      <c r="E30" s="4" t="s">
        <v>25</v>
      </c>
      <c r="F30" s="4" t="s">
        <v>26</v>
      </c>
      <c r="G30" s="4" t="s">
        <v>27</v>
      </c>
      <c r="H30" s="5" t="n">
        <f>4934.0</f>
        <v>4934.0</v>
      </c>
    </row>
    <row r="31">
      <c r="A31" s="3" t="s">
        <v>10</v>
      </c>
      <c r="B31" s="4" t="s">
        <v>70</v>
      </c>
      <c r="C31" s="4" t="s">
        <v>71</v>
      </c>
      <c r="D31" s="3" t="n">
        <v>4.0</v>
      </c>
      <c r="E31" s="4" t="s">
        <v>22</v>
      </c>
      <c r="F31" s="4" t="s">
        <v>23</v>
      </c>
      <c r="G31" s="4" t="s">
        <v>24</v>
      </c>
      <c r="H31" s="5" t="n">
        <f>2652.0</f>
        <v>2652.0</v>
      </c>
    </row>
    <row r="32">
      <c r="A32" s="3" t="s">
        <v>10</v>
      </c>
      <c r="B32" s="4" t="s">
        <v>70</v>
      </c>
      <c r="C32" s="4" t="s">
        <v>71</v>
      </c>
      <c r="D32" s="3" t="n">
        <v>5.0</v>
      </c>
      <c r="E32" s="4" t="s">
        <v>34</v>
      </c>
      <c r="F32" s="4" t="s">
        <v>35</v>
      </c>
      <c r="G32" s="4" t="s">
        <v>36</v>
      </c>
      <c r="H32" s="5" t="n">
        <f>1206.0</f>
        <v>1206.0</v>
      </c>
    </row>
    <row r="33">
      <c r="A33" s="3" t="s">
        <v>10</v>
      </c>
      <c r="B33" s="4" t="s">
        <v>70</v>
      </c>
      <c r="C33" s="4" t="s">
        <v>71</v>
      </c>
      <c r="D33" s="3" t="n">
        <v>6.0</v>
      </c>
      <c r="E33" s="4" t="s">
        <v>19</v>
      </c>
      <c r="F33" s="4" t="s">
        <v>20</v>
      </c>
      <c r="G33" s="4" t="s">
        <v>21</v>
      </c>
      <c r="H33" s="5" t="n">
        <f>1000.0</f>
        <v>1000.0</v>
      </c>
    </row>
    <row r="34">
      <c r="A34" s="3" t="s">
        <v>10</v>
      </c>
      <c r="B34" s="4" t="s">
        <v>70</v>
      </c>
      <c r="C34" s="4" t="s">
        <v>71</v>
      </c>
      <c r="D34" s="3" t="n">
        <v>7.0</v>
      </c>
      <c r="E34" s="4" t="s">
        <v>40</v>
      </c>
      <c r="F34" s="4" t="s">
        <v>41</v>
      </c>
      <c r="G34" s="4" t="s">
        <v>42</v>
      </c>
      <c r="H34" s="5" t="n">
        <f>600.0</f>
        <v>600.0</v>
      </c>
    </row>
    <row r="35">
      <c r="A35" s="3" t="s">
        <v>10</v>
      </c>
      <c r="B35" s="4" t="s">
        <v>70</v>
      </c>
      <c r="C35" s="4" t="s">
        <v>71</v>
      </c>
      <c r="D35" s="3" t="n">
        <v>8.0</v>
      </c>
      <c r="E35" s="4" t="s">
        <v>49</v>
      </c>
      <c r="F35" s="4" t="s">
        <v>50</v>
      </c>
      <c r="G35" s="4" t="s">
        <v>51</v>
      </c>
      <c r="H35" s="5" t="n">
        <f>592.0</f>
        <v>592.0</v>
      </c>
    </row>
    <row r="36">
      <c r="A36" s="3" t="s">
        <v>10</v>
      </c>
      <c r="B36" s="4" t="s">
        <v>70</v>
      </c>
      <c r="C36" s="4" t="s">
        <v>71</v>
      </c>
      <c r="D36" s="3" t="n">
        <v>9.0</v>
      </c>
      <c r="E36" s="4" t="s">
        <v>31</v>
      </c>
      <c r="F36" s="4" t="s">
        <v>32</v>
      </c>
      <c r="G36" s="4" t="s">
        <v>33</v>
      </c>
      <c r="H36" s="5" t="n">
        <f>453.0</f>
        <v>453.0</v>
      </c>
    </row>
    <row r="37">
      <c r="A37" s="3" t="s">
        <v>10</v>
      </c>
      <c r="B37" s="4" t="s">
        <v>70</v>
      </c>
      <c r="C37" s="4" t="s">
        <v>71</v>
      </c>
      <c r="D37" s="3" t="n">
        <v>10.0</v>
      </c>
      <c r="E37" s="4" t="s">
        <v>67</v>
      </c>
      <c r="F37" s="4" t="s">
        <v>68</v>
      </c>
      <c r="G37" s="4" t="s">
        <v>69</v>
      </c>
      <c r="H37" s="5" t="n">
        <f>196.0</f>
        <v>196.0</v>
      </c>
    </row>
    <row r="38">
      <c r="A38" s="3" t="s">
        <v>10</v>
      </c>
      <c r="B38" s="4" t="s">
        <v>70</v>
      </c>
      <c r="C38" s="4" t="s">
        <v>71</v>
      </c>
      <c r="D38" s="3" t="n">
        <v>11.0</v>
      </c>
      <c r="E38" s="4" t="s">
        <v>58</v>
      </c>
      <c r="F38" s="4" t="s">
        <v>59</v>
      </c>
      <c r="G38" s="4" t="s">
        <v>60</v>
      </c>
      <c r="H38" s="5" t="n">
        <f>150.0</f>
        <v>150.0</v>
      </c>
    </row>
    <row r="39">
      <c r="A39" s="3" t="s">
        <v>10</v>
      </c>
      <c r="B39" s="4" t="s">
        <v>70</v>
      </c>
      <c r="C39" s="4" t="s">
        <v>71</v>
      </c>
      <c r="D39" s="3" t="n">
        <v>12.0</v>
      </c>
      <c r="E39" s="4" t="s">
        <v>61</v>
      </c>
      <c r="F39" s="4" t="s">
        <v>62</v>
      </c>
      <c r="G39" s="4" t="s">
        <v>63</v>
      </c>
      <c r="H39" s="5" t="n">
        <f>122.0</f>
        <v>122.0</v>
      </c>
    </row>
    <row r="40">
      <c r="A40" s="3" t="s">
        <v>10</v>
      </c>
      <c r="B40" s="4" t="s">
        <v>70</v>
      </c>
      <c r="C40" s="4" t="s">
        <v>71</v>
      </c>
      <c r="D40" s="3" t="n">
        <v>13.0</v>
      </c>
      <c r="E40" s="4" t="s">
        <v>55</v>
      </c>
      <c r="F40" s="4" t="s">
        <v>56</v>
      </c>
      <c r="G40" s="4" t="s">
        <v>57</v>
      </c>
      <c r="H40" s="5" t="n">
        <f>106.0</f>
        <v>106.0</v>
      </c>
    </row>
    <row r="41">
      <c r="A41" s="3" t="s">
        <v>10</v>
      </c>
      <c r="B41" s="4" t="s">
        <v>70</v>
      </c>
      <c r="C41" s="4" t="s">
        <v>71</v>
      </c>
      <c r="D41" s="3" t="n">
        <v>14.0</v>
      </c>
      <c r="E41" s="4" t="s">
        <v>64</v>
      </c>
      <c r="F41" s="4" t="s">
        <v>65</v>
      </c>
      <c r="G41" s="4" t="s">
        <v>66</v>
      </c>
      <c r="H41" s="5" t="n">
        <f>84.0</f>
        <v>84.0</v>
      </c>
    </row>
    <row r="42">
      <c r="A42" s="3" t="s">
        <v>10</v>
      </c>
      <c r="B42" s="4" t="s">
        <v>70</v>
      </c>
      <c r="C42" s="4" t="s">
        <v>71</v>
      </c>
      <c r="D42" s="3" t="n">
        <v>15.0</v>
      </c>
      <c r="E42" s="4" t="s">
        <v>43</v>
      </c>
      <c r="F42" s="4" t="s">
        <v>44</v>
      </c>
      <c r="G42" s="4" t="s">
        <v>45</v>
      </c>
      <c r="H42" s="5" t="n">
        <f>62.0</f>
        <v>62.0</v>
      </c>
    </row>
    <row r="43">
      <c r="A43" s="3" t="s">
        <v>10</v>
      </c>
      <c r="B43" s="4" t="s">
        <v>70</v>
      </c>
      <c r="C43" s="4" t="s">
        <v>71</v>
      </c>
      <c r="D43" s="3" t="n">
        <v>16.0</v>
      </c>
      <c r="E43" s="4" t="s">
        <v>37</v>
      </c>
      <c r="F43" s="4" t="s">
        <v>38</v>
      </c>
      <c r="G43" s="4" t="s">
        <v>39</v>
      </c>
      <c r="H43" s="5" t="n">
        <f>46.0</f>
        <v>46.0</v>
      </c>
    </row>
    <row r="44">
      <c r="A44" s="3" t="s">
        <v>10</v>
      </c>
      <c r="B44" s="4" t="s">
        <v>70</v>
      </c>
      <c r="C44" s="4" t="s">
        <v>71</v>
      </c>
      <c r="D44" s="3" t="n">
        <v>17.0</v>
      </c>
      <c r="E44" s="4" t="s">
        <v>72</v>
      </c>
      <c r="F44" s="4" t="s">
        <v>73</v>
      </c>
      <c r="G44" s="4" t="s">
        <v>74</v>
      </c>
      <c r="H44" s="5" t="n">
        <f>11.0</f>
        <v>11.0</v>
      </c>
    </row>
    <row r="45">
      <c r="A45" s="3" t="s">
        <v>75</v>
      </c>
      <c r="B45" s="4" t="s">
        <v>76</v>
      </c>
      <c r="C45" s="4" t="s">
        <v>77</v>
      </c>
      <c r="D45" s="3" t="n">
        <v>1.0</v>
      </c>
      <c r="E45" s="4" t="s">
        <v>43</v>
      </c>
      <c r="F45" s="4" t="s">
        <v>44</v>
      </c>
      <c r="G45" s="4" t="s">
        <v>45</v>
      </c>
      <c r="H45" s="5" t="n">
        <f>17982.0</f>
        <v>17982.0</v>
      </c>
    </row>
    <row r="46">
      <c r="A46" s="3" t="s">
        <v>75</v>
      </c>
      <c r="B46" s="4" t="s">
        <v>76</v>
      </c>
      <c r="C46" s="4" t="s">
        <v>77</v>
      </c>
      <c r="D46" s="3" t="n">
        <v>2.0</v>
      </c>
      <c r="E46" s="4" t="s">
        <v>55</v>
      </c>
      <c r="F46" s="4" t="s">
        <v>56</v>
      </c>
      <c r="G46" s="4" t="s">
        <v>57</v>
      </c>
      <c r="H46" s="5" t="n">
        <f>12034.0</f>
        <v>12034.0</v>
      </c>
    </row>
    <row r="47">
      <c r="A47" s="3" t="s">
        <v>75</v>
      </c>
      <c r="B47" s="4" t="s">
        <v>76</v>
      </c>
      <c r="C47" s="4" t="s">
        <v>77</v>
      </c>
      <c r="D47" s="3" t="n">
        <v>3.0</v>
      </c>
      <c r="E47" s="4" t="s">
        <v>31</v>
      </c>
      <c r="F47" s="4" t="s">
        <v>32</v>
      </c>
      <c r="G47" s="4" t="s">
        <v>33</v>
      </c>
      <c r="H47" s="5" t="n">
        <f>4000.0</f>
        <v>4000.0</v>
      </c>
    </row>
    <row r="48">
      <c r="A48" s="3" t="s">
        <v>75</v>
      </c>
      <c r="B48" s="4" t="s">
        <v>76</v>
      </c>
      <c r="C48" s="4" t="s">
        <v>77</v>
      </c>
      <c r="D48" s="3" t="n">
        <v>4.0</v>
      </c>
      <c r="E48" s="4" t="s">
        <v>67</v>
      </c>
      <c r="F48" s="4" t="s">
        <v>68</v>
      </c>
      <c r="G48" s="4" t="s">
        <v>69</v>
      </c>
      <c r="H48" s="5" t="n">
        <f>1890.0</f>
        <v>1890.0</v>
      </c>
    </row>
    <row r="49">
      <c r="A49" s="3" t="s">
        <v>75</v>
      </c>
      <c r="B49" s="4" t="s">
        <v>76</v>
      </c>
      <c r="C49" s="4" t="s">
        <v>77</v>
      </c>
      <c r="D49" s="3" t="n">
        <v>5.0</v>
      </c>
      <c r="E49" s="4" t="s">
        <v>34</v>
      </c>
      <c r="F49" s="4" t="s">
        <v>35</v>
      </c>
      <c r="G49" s="4" t="s">
        <v>36</v>
      </c>
      <c r="H49" s="5" t="n">
        <f>1400.0</f>
        <v>1400.0</v>
      </c>
    </row>
    <row r="50">
      <c r="A50" s="3" t="s">
        <v>75</v>
      </c>
      <c r="B50" s="4" t="s">
        <v>76</v>
      </c>
      <c r="C50" s="4" t="s">
        <v>77</v>
      </c>
      <c r="D50" s="3" t="n">
        <v>6.0</v>
      </c>
      <c r="E50" s="4" t="s">
        <v>22</v>
      </c>
      <c r="F50" s="4" t="s">
        <v>23</v>
      </c>
      <c r="G50" s="4" t="s">
        <v>24</v>
      </c>
      <c r="H50" s="5" t="n">
        <f>338.0</f>
        <v>338.0</v>
      </c>
    </row>
    <row r="51">
      <c r="A51" s="3" t="s">
        <v>75</v>
      </c>
      <c r="B51" s="4" t="s">
        <v>76</v>
      </c>
      <c r="C51" s="4" t="s">
        <v>77</v>
      </c>
      <c r="D51" s="3" t="n">
        <v>7.0</v>
      </c>
      <c r="E51" s="4" t="s">
        <v>13</v>
      </c>
      <c r="F51" s="4" t="s">
        <v>14</v>
      </c>
      <c r="G51" s="4" t="s">
        <v>15</v>
      </c>
      <c r="H51" s="5" t="n">
        <f>278.0</f>
        <v>278.0</v>
      </c>
    </row>
    <row r="52">
      <c r="A52" s="3" t="s">
        <v>75</v>
      </c>
      <c r="B52" s="4" t="s">
        <v>78</v>
      </c>
      <c r="C52" s="4" t="s">
        <v>79</v>
      </c>
      <c r="D52" s="3" t="n">
        <v>1.0</v>
      </c>
      <c r="E52" s="4" t="s">
        <v>34</v>
      </c>
      <c r="F52" s="4" t="s">
        <v>35</v>
      </c>
      <c r="G52" s="4" t="s">
        <v>36</v>
      </c>
      <c r="H52" s="5" t="n">
        <f>1000.0</f>
        <v>1000.0</v>
      </c>
    </row>
    <row r="53">
      <c r="A53" s="3" t="s">
        <v>75</v>
      </c>
      <c r="B53" s="4" t="s">
        <v>78</v>
      </c>
      <c r="C53" s="4" t="s">
        <v>79</v>
      </c>
      <c r="D53" s="3" t="n">
        <v>2.0</v>
      </c>
      <c r="E53" s="4" t="s">
        <v>43</v>
      </c>
      <c r="F53" s="4" t="s">
        <v>44</v>
      </c>
      <c r="G53" s="4" t="s">
        <v>45</v>
      </c>
      <c r="H53" s="5" t="n">
        <f>546.0</f>
        <v>546.0</v>
      </c>
    </row>
    <row r="54">
      <c r="A54" s="3" t="s">
        <v>75</v>
      </c>
      <c r="B54" s="4" t="s">
        <v>78</v>
      </c>
      <c r="C54" s="4" t="s">
        <v>79</v>
      </c>
      <c r="D54" s="3" t="n">
        <v>3.0</v>
      </c>
      <c r="E54" s="4" t="s">
        <v>55</v>
      </c>
      <c r="F54" s="4" t="s">
        <v>56</v>
      </c>
      <c r="G54" s="4" t="s">
        <v>57</v>
      </c>
      <c r="H54" s="5" t="n">
        <f>220.0</f>
        <v>220.0</v>
      </c>
    </row>
    <row r="55">
      <c r="A55" s="3" t="s">
        <v>75</v>
      </c>
      <c r="B55" s="4" t="s">
        <v>78</v>
      </c>
      <c r="C55" s="4" t="s">
        <v>79</v>
      </c>
      <c r="D55" s="3" t="n">
        <v>4.0</v>
      </c>
      <c r="E55" s="4" t="s">
        <v>67</v>
      </c>
      <c r="F55" s="4" t="s">
        <v>68</v>
      </c>
      <c r="G55" s="4" t="s">
        <v>69</v>
      </c>
      <c r="H55" s="5" t="n">
        <f>74.0</f>
        <v>74.0</v>
      </c>
    </row>
    <row r="56">
      <c r="A56" s="3" t="s">
        <v>75</v>
      </c>
      <c r="B56" s="4" t="s">
        <v>80</v>
      </c>
      <c r="C56" s="4" t="s">
        <v>81</v>
      </c>
      <c r="D56" s="3" t="n">
        <v>1.0</v>
      </c>
      <c r="E56" s="4" t="s">
        <v>55</v>
      </c>
      <c r="F56" s="4" t="s">
        <v>56</v>
      </c>
      <c r="G56" s="4" t="s">
        <v>57</v>
      </c>
      <c r="H56" s="5" t="n">
        <f>40.0</f>
        <v>40.0</v>
      </c>
    </row>
    <row r="57">
      <c r="A57" s="3" t="s">
        <v>75</v>
      </c>
      <c r="B57" s="4" t="s">
        <v>80</v>
      </c>
      <c r="C57" s="4" t="s">
        <v>81</v>
      </c>
      <c r="D57" s="3" t="n">
        <v>2.0</v>
      </c>
      <c r="E57" s="4" t="s">
        <v>43</v>
      </c>
      <c r="F57" s="4" t="s">
        <v>44</v>
      </c>
      <c r="G57" s="4" t="s">
        <v>45</v>
      </c>
      <c r="H57" s="5" t="n">
        <f>12.0</f>
        <v>12.0</v>
      </c>
    </row>
    <row r="58">
      <c r="A58" s="3" t="s">
        <v>75</v>
      </c>
      <c r="B58" s="4" t="s">
        <v>80</v>
      </c>
      <c r="C58" s="4" t="s">
        <v>81</v>
      </c>
      <c r="D58" s="3" t="n">
        <v>3.0</v>
      </c>
      <c r="E58" s="4" t="s">
        <v>67</v>
      </c>
      <c r="F58" s="4" t="s">
        <v>68</v>
      </c>
      <c r="G58" s="4" t="s">
        <v>69</v>
      </c>
      <c r="H58" s="5" t="n">
        <f>6.0</f>
        <v>6.0</v>
      </c>
    </row>
    <row r="59">
      <c r="A59" s="3" t="s">
        <v>82</v>
      </c>
      <c r="B59" s="4" t="s">
        <v>83</v>
      </c>
      <c r="C59" s="4" t="s">
        <v>84</v>
      </c>
      <c r="D59" s="3" t="n">
        <v>1.0</v>
      </c>
      <c r="E59" s="4" t="s">
        <v>22</v>
      </c>
      <c r="F59" s="4" t="s">
        <v>23</v>
      </c>
      <c r="G59" s="4" t="s">
        <v>24</v>
      </c>
      <c r="H59" s="5" t="n">
        <f>13656.0</f>
        <v>13656.0</v>
      </c>
    </row>
    <row r="60">
      <c r="A60" s="3" t="s">
        <v>82</v>
      </c>
      <c r="B60" s="4" t="s">
        <v>83</v>
      </c>
      <c r="C60" s="4" t="s">
        <v>84</v>
      </c>
      <c r="D60" s="3" t="n">
        <v>2.0</v>
      </c>
      <c r="E60" s="4" t="s">
        <v>13</v>
      </c>
      <c r="F60" s="4" t="s">
        <v>14</v>
      </c>
      <c r="G60" s="4" t="s">
        <v>15</v>
      </c>
      <c r="H60" s="5" t="n">
        <f>10479.0</f>
        <v>10479.0</v>
      </c>
    </row>
    <row r="61">
      <c r="A61" s="3" t="s">
        <v>82</v>
      </c>
      <c r="B61" s="4" t="s">
        <v>83</v>
      </c>
      <c r="C61" s="4" t="s">
        <v>84</v>
      </c>
      <c r="D61" s="3" t="n">
        <v>3.0</v>
      </c>
      <c r="E61" s="4" t="s">
        <v>16</v>
      </c>
      <c r="F61" s="4" t="s">
        <v>17</v>
      </c>
      <c r="G61" s="4" t="s">
        <v>18</v>
      </c>
      <c r="H61" s="5" t="n">
        <f>6228.0</f>
        <v>6228.0</v>
      </c>
    </row>
    <row r="62">
      <c r="A62" s="3" t="s">
        <v>82</v>
      </c>
      <c r="B62" s="4" t="s">
        <v>83</v>
      </c>
      <c r="C62" s="4" t="s">
        <v>84</v>
      </c>
      <c r="D62" s="3" t="n">
        <v>4.0</v>
      </c>
      <c r="E62" s="4" t="s">
        <v>52</v>
      </c>
      <c r="F62" s="4" t="s">
        <v>53</v>
      </c>
      <c r="G62" s="4" t="s">
        <v>54</v>
      </c>
      <c r="H62" s="5" t="n">
        <f>4680.0</f>
        <v>4680.0</v>
      </c>
    </row>
    <row r="63">
      <c r="A63" s="3" t="s">
        <v>82</v>
      </c>
      <c r="B63" s="4" t="s">
        <v>83</v>
      </c>
      <c r="C63" s="4" t="s">
        <v>84</v>
      </c>
      <c r="D63" s="3" t="n">
        <v>5.0</v>
      </c>
      <c r="E63" s="4" t="s">
        <v>61</v>
      </c>
      <c r="F63" s="4" t="s">
        <v>62</v>
      </c>
      <c r="G63" s="4" t="s">
        <v>63</v>
      </c>
      <c r="H63" s="5" t="n">
        <f>3724.0</f>
        <v>3724.0</v>
      </c>
    </row>
    <row r="64">
      <c r="A64" s="3" t="s">
        <v>82</v>
      </c>
      <c r="B64" s="4" t="s">
        <v>83</v>
      </c>
      <c r="C64" s="4" t="s">
        <v>84</v>
      </c>
      <c r="D64" s="3" t="n">
        <v>6.0</v>
      </c>
      <c r="E64" s="4" t="s">
        <v>40</v>
      </c>
      <c r="F64" s="4" t="s">
        <v>41</v>
      </c>
      <c r="G64" s="4" t="s">
        <v>42</v>
      </c>
      <c r="H64" s="5" t="n">
        <f>3601.0</f>
        <v>3601.0</v>
      </c>
    </row>
    <row r="65">
      <c r="A65" s="3" t="s">
        <v>82</v>
      </c>
      <c r="B65" s="4" t="s">
        <v>83</v>
      </c>
      <c r="C65" s="4" t="s">
        <v>84</v>
      </c>
      <c r="D65" s="3" t="n">
        <v>7.0</v>
      </c>
      <c r="E65" s="4" t="s">
        <v>28</v>
      </c>
      <c r="F65" s="4" t="s">
        <v>29</v>
      </c>
      <c r="G65" s="4" t="s">
        <v>30</v>
      </c>
      <c r="H65" s="5" t="n">
        <f>2812.0</f>
        <v>2812.0</v>
      </c>
    </row>
    <row r="66">
      <c r="A66" s="3" t="s">
        <v>82</v>
      </c>
      <c r="B66" s="4" t="s">
        <v>83</v>
      </c>
      <c r="C66" s="4" t="s">
        <v>84</v>
      </c>
      <c r="D66" s="3" t="n">
        <v>8.0</v>
      </c>
      <c r="E66" s="4" t="s">
        <v>49</v>
      </c>
      <c r="F66" s="4" t="s">
        <v>50</v>
      </c>
      <c r="G66" s="4" t="s">
        <v>51</v>
      </c>
      <c r="H66" s="5" t="n">
        <f>2538.0</f>
        <v>2538.0</v>
      </c>
    </row>
    <row r="67">
      <c r="A67" s="3" t="s">
        <v>82</v>
      </c>
      <c r="B67" s="4" t="s">
        <v>83</v>
      </c>
      <c r="C67" s="4" t="s">
        <v>84</v>
      </c>
      <c r="D67" s="3" t="n">
        <v>9.0</v>
      </c>
      <c r="E67" s="4" t="s">
        <v>25</v>
      </c>
      <c r="F67" s="4" t="s">
        <v>26</v>
      </c>
      <c r="G67" s="4" t="s">
        <v>27</v>
      </c>
      <c r="H67" s="5" t="n">
        <f>1982.0</f>
        <v>1982.0</v>
      </c>
    </row>
    <row r="68">
      <c r="A68" s="3" t="s">
        <v>82</v>
      </c>
      <c r="B68" s="4" t="s">
        <v>83</v>
      </c>
      <c r="C68" s="4" t="s">
        <v>84</v>
      </c>
      <c r="D68" s="3" t="n">
        <v>10.0</v>
      </c>
      <c r="E68" s="4" t="s">
        <v>37</v>
      </c>
      <c r="F68" s="4" t="s">
        <v>38</v>
      </c>
      <c r="G68" s="4" t="s">
        <v>39</v>
      </c>
      <c r="H68" s="5" t="n">
        <f>1239.0</f>
        <v>1239.0</v>
      </c>
    </row>
    <row r="69">
      <c r="A69" s="3" t="s">
        <v>82</v>
      </c>
      <c r="B69" s="4" t="s">
        <v>83</v>
      </c>
      <c r="C69" s="4" t="s">
        <v>84</v>
      </c>
      <c r="D69" s="3" t="n">
        <v>11.0</v>
      </c>
      <c r="E69" s="4" t="s">
        <v>19</v>
      </c>
      <c r="F69" s="4" t="s">
        <v>20</v>
      </c>
      <c r="G69" s="4" t="s">
        <v>21</v>
      </c>
      <c r="H69" s="5" t="n">
        <f>1043.0</f>
        <v>1043.0</v>
      </c>
    </row>
    <row r="70">
      <c r="A70" s="3" t="s">
        <v>82</v>
      </c>
      <c r="B70" s="4" t="s">
        <v>83</v>
      </c>
      <c r="C70" s="4" t="s">
        <v>84</v>
      </c>
      <c r="D70" s="3" t="n">
        <v>12.0</v>
      </c>
      <c r="E70" s="4" t="s">
        <v>31</v>
      </c>
      <c r="F70" s="4" t="s">
        <v>32</v>
      </c>
      <c r="G70" s="4" t="s">
        <v>33</v>
      </c>
      <c r="H70" s="5" t="n">
        <f>532.0</f>
        <v>532.0</v>
      </c>
    </row>
    <row r="71">
      <c r="A71" s="3" t="s">
        <v>82</v>
      </c>
      <c r="B71" s="4" t="s">
        <v>83</v>
      </c>
      <c r="C71" s="4" t="s">
        <v>84</v>
      </c>
      <c r="D71" s="3" t="n">
        <v>13.0</v>
      </c>
      <c r="E71" s="4" t="s">
        <v>34</v>
      </c>
      <c r="F71" s="4" t="s">
        <v>35</v>
      </c>
      <c r="G71" s="4" t="s">
        <v>36</v>
      </c>
      <c r="H71" s="5" t="n">
        <f>462.0</f>
        <v>462.0</v>
      </c>
    </row>
    <row r="72">
      <c r="A72" s="3" t="s">
        <v>82</v>
      </c>
      <c r="B72" s="4" t="s">
        <v>83</v>
      </c>
      <c r="C72" s="4" t="s">
        <v>84</v>
      </c>
      <c r="D72" s="3" t="n">
        <v>14.0</v>
      </c>
      <c r="E72" s="4" t="s">
        <v>43</v>
      </c>
      <c r="F72" s="4" t="s">
        <v>44</v>
      </c>
      <c r="G72" s="4" t="s">
        <v>45</v>
      </c>
      <c r="H72" s="5" t="n">
        <f>68.0</f>
        <v>68.0</v>
      </c>
    </row>
    <row r="73">
      <c r="A73" s="3" t="s">
        <v>82</v>
      </c>
      <c r="B73" s="4" t="s">
        <v>83</v>
      </c>
      <c r="C73" s="4" t="s">
        <v>84</v>
      </c>
      <c r="D73" s="3" t="n">
        <v>15.0</v>
      </c>
      <c r="E73" s="4" t="s">
        <v>64</v>
      </c>
      <c r="F73" s="4" t="s">
        <v>65</v>
      </c>
      <c r="G73" s="4" t="s">
        <v>66</v>
      </c>
      <c r="H73" s="5" t="n">
        <f>52.0</f>
        <v>52.0</v>
      </c>
    </row>
    <row r="74">
      <c r="A74" s="3" t="s">
        <v>82</v>
      </c>
      <c r="B74" s="4" t="s">
        <v>83</v>
      </c>
      <c r="C74" s="4" t="s">
        <v>84</v>
      </c>
      <c r="D74" s="3" t="n">
        <v>16.0</v>
      </c>
      <c r="E74" s="4" t="s">
        <v>67</v>
      </c>
      <c r="F74" s="4" t="s">
        <v>68</v>
      </c>
      <c r="G74" s="4" t="s">
        <v>69</v>
      </c>
      <c r="H74" s="5" t="n">
        <f>4.0</f>
        <v>4.0</v>
      </c>
    </row>
    <row r="75">
      <c r="A75" s="3" t="s">
        <v>82</v>
      </c>
      <c r="B75" s="4" t="s">
        <v>85</v>
      </c>
      <c r="C75" s="4" t="s">
        <v>86</v>
      </c>
      <c r="D75" s="3" t="n">
        <v>1.0</v>
      </c>
      <c r="E75" s="4" t="s">
        <v>22</v>
      </c>
      <c r="F75" s="4" t="s">
        <v>23</v>
      </c>
      <c r="G75" s="4" t="s">
        <v>24</v>
      </c>
      <c r="H75" s="5" t="n">
        <f>15476.0</f>
        <v>15476.0</v>
      </c>
    </row>
    <row r="76">
      <c r="A76" s="3" t="s">
        <v>82</v>
      </c>
      <c r="B76" s="4" t="s">
        <v>85</v>
      </c>
      <c r="C76" s="4" t="s">
        <v>86</v>
      </c>
      <c r="D76" s="3" t="n">
        <v>2.0</v>
      </c>
      <c r="E76" s="4" t="s">
        <v>13</v>
      </c>
      <c r="F76" s="4" t="s">
        <v>14</v>
      </c>
      <c r="G76" s="4" t="s">
        <v>15</v>
      </c>
      <c r="H76" s="5" t="n">
        <f>8482.0</f>
        <v>8482.0</v>
      </c>
    </row>
    <row r="77">
      <c r="A77" s="3" t="s">
        <v>82</v>
      </c>
      <c r="B77" s="4" t="s">
        <v>85</v>
      </c>
      <c r="C77" s="4" t="s">
        <v>86</v>
      </c>
      <c r="D77" s="3" t="n">
        <v>3.0</v>
      </c>
      <c r="E77" s="4" t="s">
        <v>16</v>
      </c>
      <c r="F77" s="4" t="s">
        <v>17</v>
      </c>
      <c r="G77" s="4" t="s">
        <v>18</v>
      </c>
      <c r="H77" s="5" t="n">
        <f>4722.0</f>
        <v>4722.0</v>
      </c>
    </row>
    <row r="78">
      <c r="A78" s="3" t="s">
        <v>82</v>
      </c>
      <c r="B78" s="4" t="s">
        <v>85</v>
      </c>
      <c r="C78" s="4" t="s">
        <v>86</v>
      </c>
      <c r="D78" s="3" t="n">
        <v>4.0</v>
      </c>
      <c r="E78" s="4" t="s">
        <v>25</v>
      </c>
      <c r="F78" s="4" t="s">
        <v>26</v>
      </c>
      <c r="G78" s="4" t="s">
        <v>27</v>
      </c>
      <c r="H78" s="5" t="n">
        <f>1972.0</f>
        <v>1972.0</v>
      </c>
    </row>
    <row r="79">
      <c r="A79" s="3" t="s">
        <v>82</v>
      </c>
      <c r="B79" s="4" t="s">
        <v>85</v>
      </c>
      <c r="C79" s="4" t="s">
        <v>86</v>
      </c>
      <c r="D79" s="3" t="n">
        <v>5.0</v>
      </c>
      <c r="E79" s="4" t="s">
        <v>28</v>
      </c>
      <c r="F79" s="4" t="s">
        <v>29</v>
      </c>
      <c r="G79" s="4" t="s">
        <v>30</v>
      </c>
      <c r="H79" s="5" t="n">
        <f>1740.0</f>
        <v>1740.0</v>
      </c>
    </row>
    <row r="80">
      <c r="A80" s="3" t="s">
        <v>82</v>
      </c>
      <c r="B80" s="4" t="s">
        <v>85</v>
      </c>
      <c r="C80" s="4" t="s">
        <v>86</v>
      </c>
      <c r="D80" s="3" t="n">
        <v>6.0</v>
      </c>
      <c r="E80" s="4" t="s">
        <v>61</v>
      </c>
      <c r="F80" s="4" t="s">
        <v>62</v>
      </c>
      <c r="G80" s="4" t="s">
        <v>63</v>
      </c>
      <c r="H80" s="5" t="n">
        <f>994.0</f>
        <v>994.0</v>
      </c>
    </row>
    <row r="81">
      <c r="A81" s="3" t="s">
        <v>82</v>
      </c>
      <c r="B81" s="4" t="s">
        <v>85</v>
      </c>
      <c r="C81" s="4" t="s">
        <v>86</v>
      </c>
      <c r="D81" s="3" t="n">
        <v>7.0</v>
      </c>
      <c r="E81" s="4" t="s">
        <v>40</v>
      </c>
      <c r="F81" s="4" t="s">
        <v>41</v>
      </c>
      <c r="G81" s="4" t="s">
        <v>42</v>
      </c>
      <c r="H81" s="5" t="n">
        <f>766.0</f>
        <v>766.0</v>
      </c>
    </row>
    <row r="82">
      <c r="A82" s="3" t="s">
        <v>82</v>
      </c>
      <c r="B82" s="4" t="s">
        <v>85</v>
      </c>
      <c r="C82" s="4" t="s">
        <v>86</v>
      </c>
      <c r="D82" s="3" t="n">
        <v>8.0</v>
      </c>
      <c r="E82" s="4" t="s">
        <v>19</v>
      </c>
      <c r="F82" s="4" t="s">
        <v>20</v>
      </c>
      <c r="G82" s="4" t="s">
        <v>21</v>
      </c>
      <c r="H82" s="5" t="n">
        <f>600.0</f>
        <v>600.0</v>
      </c>
    </row>
    <row r="83">
      <c r="A83" s="3" t="s">
        <v>82</v>
      </c>
      <c r="B83" s="4" t="s">
        <v>85</v>
      </c>
      <c r="C83" s="4" t="s">
        <v>86</v>
      </c>
      <c r="D83" s="3" t="n">
        <v>9.0</v>
      </c>
      <c r="E83" s="4" t="s">
        <v>49</v>
      </c>
      <c r="F83" s="4" t="s">
        <v>50</v>
      </c>
      <c r="G83" s="4" t="s">
        <v>51</v>
      </c>
      <c r="H83" s="5" t="n">
        <f>572.0</f>
        <v>572.0</v>
      </c>
    </row>
    <row r="84">
      <c r="A84" s="3" t="s">
        <v>82</v>
      </c>
      <c r="B84" s="4" t="s">
        <v>85</v>
      </c>
      <c r="C84" s="4" t="s">
        <v>86</v>
      </c>
      <c r="D84" s="3" t="n">
        <v>10.0</v>
      </c>
      <c r="E84" s="4" t="s">
        <v>31</v>
      </c>
      <c r="F84" s="4" t="s">
        <v>32</v>
      </c>
      <c r="G84" s="4" t="s">
        <v>33</v>
      </c>
      <c r="H84" s="5" t="n">
        <f>250.0</f>
        <v>250.0</v>
      </c>
    </row>
    <row r="85">
      <c r="A85" s="3" t="s">
        <v>82</v>
      </c>
      <c r="B85" s="4" t="s">
        <v>85</v>
      </c>
      <c r="C85" s="4" t="s">
        <v>86</v>
      </c>
      <c r="D85" s="3" t="n">
        <v>11.0</v>
      </c>
      <c r="E85" s="4" t="s">
        <v>37</v>
      </c>
      <c r="F85" s="4" t="s">
        <v>38</v>
      </c>
      <c r="G85" s="4" t="s">
        <v>39</v>
      </c>
      <c r="H85" s="5" t="n">
        <f>100.0</f>
        <v>100.0</v>
      </c>
    </row>
    <row r="86">
      <c r="A86" s="3" t="s">
        <v>82</v>
      </c>
      <c r="B86" s="4" t="s">
        <v>85</v>
      </c>
      <c r="C86" s="4" t="s">
        <v>86</v>
      </c>
      <c r="D86" s="3" t="n">
        <v>12.0</v>
      </c>
      <c r="E86" s="4" t="s">
        <v>64</v>
      </c>
      <c r="F86" s="4" t="s">
        <v>65</v>
      </c>
      <c r="G86" s="4" t="s">
        <v>66</v>
      </c>
      <c r="H86" s="5" t="n">
        <f>54.0</f>
        <v>54.0</v>
      </c>
    </row>
    <row r="87">
      <c r="A87" s="3" t="s">
        <v>82</v>
      </c>
      <c r="B87" s="4" t="s">
        <v>85</v>
      </c>
      <c r="C87" s="4" t="s">
        <v>86</v>
      </c>
      <c r="D87" s="3" t="n">
        <v>13.0</v>
      </c>
      <c r="E87" s="4" t="s">
        <v>46</v>
      </c>
      <c r="F87" s="4" t="s">
        <v>47</v>
      </c>
      <c r="G87" s="4" t="s">
        <v>48</v>
      </c>
      <c r="H87" s="5" t="n">
        <f>6.0</f>
        <v>6.0</v>
      </c>
    </row>
    <row r="88">
      <c r="A88" s="3" t="s">
        <v>82</v>
      </c>
      <c r="B88" s="4" t="s">
        <v>85</v>
      </c>
      <c r="C88" s="4" t="s">
        <v>86</v>
      </c>
      <c r="D88" s="3" t="n">
        <v>14.0</v>
      </c>
      <c r="E88" s="4" t="s">
        <v>67</v>
      </c>
      <c r="F88" s="4" t="s">
        <v>68</v>
      </c>
      <c r="G88" s="4" t="s">
        <v>69</v>
      </c>
      <c r="H88" s="5" t="n">
        <f>2.0</f>
        <v>2.0</v>
      </c>
    </row>
    <row r="89">
      <c r="A89" s="3" t="s">
        <v>87</v>
      </c>
      <c r="B89" s="4" t="s">
        <v>88</v>
      </c>
      <c r="C89" s="4" t="s">
        <v>89</v>
      </c>
      <c r="D89" s="3" t="n">
        <v>1.0</v>
      </c>
      <c r="E89" s="4" t="s">
        <v>34</v>
      </c>
      <c r="F89" s="4" t="s">
        <v>35</v>
      </c>
      <c r="G89" s="4" t="s">
        <v>36</v>
      </c>
      <c r="H89" s="5" t="n">
        <f>300.0</f>
        <v>300.0</v>
      </c>
    </row>
    <row r="90">
      <c r="A90" s="3" t="s">
        <v>87</v>
      </c>
      <c r="B90" s="4" t="s">
        <v>88</v>
      </c>
      <c r="C90" s="4" t="s">
        <v>89</v>
      </c>
      <c r="D90" s="3" t="n">
        <v>2.0</v>
      </c>
      <c r="E90" s="4" t="s">
        <v>61</v>
      </c>
      <c r="F90" s="4" t="s">
        <v>62</v>
      </c>
      <c r="G90" s="4" t="s">
        <v>63</v>
      </c>
      <c r="H90" s="5" t="n">
        <f>200.0</f>
        <v>200.0</v>
      </c>
    </row>
    <row r="91">
      <c r="A91" s="3" t="s">
        <v>87</v>
      </c>
      <c r="B91" s="4" t="s">
        <v>88</v>
      </c>
      <c r="C91" s="4" t="s">
        <v>89</v>
      </c>
      <c r="D91" s="3" t="n">
        <v>3.0</v>
      </c>
      <c r="E91" s="4" t="s">
        <v>43</v>
      </c>
      <c r="F91" s="4" t="s">
        <v>44</v>
      </c>
      <c r="G91" s="4" t="s">
        <v>45</v>
      </c>
      <c r="H91" s="5" t="n">
        <f>112.0</f>
        <v>112.0</v>
      </c>
    </row>
    <row r="92">
      <c r="A92" s="3" t="s">
        <v>87</v>
      </c>
      <c r="B92" s="4" t="s">
        <v>88</v>
      </c>
      <c r="C92" s="4" t="s">
        <v>89</v>
      </c>
      <c r="D92" s="3" t="n">
        <v>4.0</v>
      </c>
      <c r="E92" s="4" t="s">
        <v>28</v>
      </c>
      <c r="F92" s="4" t="s">
        <v>29</v>
      </c>
      <c r="G92" s="4" t="s">
        <v>30</v>
      </c>
      <c r="H92" s="5" t="n">
        <f>100.0</f>
        <v>100.0</v>
      </c>
    </row>
    <row r="93">
      <c r="A93" s="3" t="s">
        <v>87</v>
      </c>
      <c r="B93" s="4" t="s">
        <v>90</v>
      </c>
      <c r="C93" s="4" t="s">
        <v>91</v>
      </c>
      <c r="D93" s="3" t="n">
        <v>1.0</v>
      </c>
      <c r="E93" s="4" t="s">
        <v>43</v>
      </c>
      <c r="F93" s="4" t="s">
        <v>44</v>
      </c>
      <c r="G93" s="4" t="s">
        <v>45</v>
      </c>
      <c r="H93" s="5" t="n">
        <f>88.0</f>
        <v>88.0</v>
      </c>
    </row>
    <row r="94">
      <c r="A94" s="3" t="s">
        <v>87</v>
      </c>
      <c r="B94" s="4" t="s">
        <v>92</v>
      </c>
      <c r="C94" s="4" t="s">
        <v>93</v>
      </c>
      <c r="D94" s="3" t="n">
        <v>1.0</v>
      </c>
      <c r="E94" s="4" t="s">
        <v>34</v>
      </c>
      <c r="F94" s="4" t="s">
        <v>35</v>
      </c>
      <c r="G94" s="4" t="s">
        <v>36</v>
      </c>
      <c r="H94" s="5" t="n">
        <f>200.0</f>
        <v>200.0</v>
      </c>
    </row>
    <row r="95">
      <c r="A95" s="3" t="s">
        <v>87</v>
      </c>
      <c r="B95" s="4" t="s">
        <v>92</v>
      </c>
      <c r="C95" s="4" t="s">
        <v>93</v>
      </c>
      <c r="D95" s="3" t="n">
        <v>2.0</v>
      </c>
      <c r="E95" s="4" t="s">
        <v>43</v>
      </c>
      <c r="F95" s="4" t="s">
        <v>44</v>
      </c>
      <c r="G95" s="4" t="s">
        <v>45</v>
      </c>
      <c r="H95" s="5" t="n">
        <f>104.0</f>
        <v>104.0</v>
      </c>
    </row>
    <row r="96">
      <c r="A96" s="3" t="s">
        <v>87</v>
      </c>
      <c r="B96" s="4" t="s">
        <v>92</v>
      </c>
      <c r="C96" s="4" t="s">
        <v>93</v>
      </c>
      <c r="D96" s="3" t="n">
        <v>3.0</v>
      </c>
      <c r="E96" s="4" t="s">
        <v>61</v>
      </c>
      <c r="F96" s="4" t="s">
        <v>62</v>
      </c>
      <c r="G96" s="4" t="s">
        <v>63</v>
      </c>
      <c r="H96" s="5" t="n">
        <f>100.0</f>
        <v>100.0</v>
      </c>
    </row>
    <row r="97">
      <c r="A97" s="3" t="s">
        <v>87</v>
      </c>
      <c r="B97" s="4" t="s">
        <v>92</v>
      </c>
      <c r="C97" s="4" t="s">
        <v>93</v>
      </c>
      <c r="D97" s="3" t="n">
        <v>3.0</v>
      </c>
      <c r="E97" s="4" t="s">
        <v>28</v>
      </c>
      <c r="F97" s="4" t="s">
        <v>29</v>
      </c>
      <c r="G97" s="4" t="s">
        <v>30</v>
      </c>
      <c r="H97" s="5" t="n">
        <f>100.0</f>
        <v>100.0</v>
      </c>
    </row>
    <row r="98">
      <c r="A98" s="3" t="s">
        <v>87</v>
      </c>
      <c r="B98" s="4" t="s">
        <v>94</v>
      </c>
      <c r="C98" s="4" t="s">
        <v>95</v>
      </c>
      <c r="D98" s="3" t="n">
        <v>1.0</v>
      </c>
      <c r="E98" s="4" t="s">
        <v>43</v>
      </c>
      <c r="F98" s="4" t="s">
        <v>44</v>
      </c>
      <c r="G98" s="4" t="s">
        <v>45</v>
      </c>
      <c r="H98" s="5" t="n">
        <f>8.0</f>
        <v>8.0</v>
      </c>
    </row>
    <row r="99">
      <c r="A99" s="3" t="s">
        <v>87</v>
      </c>
      <c r="B99" s="4" t="s">
        <v>96</v>
      </c>
      <c r="C99" s="4" t="s">
        <v>97</v>
      </c>
      <c r="D99" s="3" t="n">
        <v>1.0</v>
      </c>
      <c r="E99" s="4" t="s">
        <v>28</v>
      </c>
      <c r="F99" s="4" t="s">
        <v>29</v>
      </c>
      <c r="G99" s="4" t="s">
        <v>30</v>
      </c>
      <c r="H99" s="5" t="n">
        <f>300.0</f>
        <v>300.0</v>
      </c>
    </row>
    <row r="100">
      <c r="A100" s="3" t="s">
        <v>87</v>
      </c>
      <c r="B100" s="4" t="s">
        <v>96</v>
      </c>
      <c r="C100" s="4" t="s">
        <v>97</v>
      </c>
      <c r="D100" s="3" t="n">
        <v>1.0</v>
      </c>
      <c r="E100" s="4" t="s">
        <v>34</v>
      </c>
      <c r="F100" s="4" t="s">
        <v>35</v>
      </c>
      <c r="G100" s="4" t="s">
        <v>36</v>
      </c>
      <c r="H100" s="5" t="n">
        <f>300.0</f>
        <v>300.0</v>
      </c>
    </row>
    <row r="101">
      <c r="A101" s="3" t="s">
        <v>87</v>
      </c>
      <c r="B101" s="4" t="s">
        <v>96</v>
      </c>
      <c r="C101" s="4" t="s">
        <v>97</v>
      </c>
      <c r="D101" s="3" t="n">
        <v>3.0</v>
      </c>
      <c r="E101" s="4" t="s">
        <v>43</v>
      </c>
      <c r="F101" s="4" t="s">
        <v>44</v>
      </c>
      <c r="G101" s="4" t="s">
        <v>45</v>
      </c>
      <c r="H101" s="5" t="n">
        <f>50.0</f>
        <v>50.0</v>
      </c>
    </row>
    <row r="102">
      <c r="A102" s="3" t="s">
        <v>87</v>
      </c>
      <c r="B102" s="4" t="s">
        <v>98</v>
      </c>
      <c r="C102" s="4" t="s">
        <v>99</v>
      </c>
      <c r="D102" s="3" t="n">
        <v>1.0</v>
      </c>
      <c r="E102" s="4" t="s">
        <v>61</v>
      </c>
      <c r="F102" s="4" t="s">
        <v>62</v>
      </c>
      <c r="G102" s="4" t="s">
        <v>63</v>
      </c>
      <c r="H102" s="5" t="n">
        <f>200.0</f>
        <v>200.0</v>
      </c>
    </row>
    <row r="103">
      <c r="A103" s="3" t="s">
        <v>87</v>
      </c>
      <c r="B103" s="4" t="s">
        <v>98</v>
      </c>
      <c r="C103" s="4" t="s">
        <v>99</v>
      </c>
      <c r="D103" s="3" t="n">
        <v>1.0</v>
      </c>
      <c r="E103" s="4" t="s">
        <v>34</v>
      </c>
      <c r="F103" s="4" t="s">
        <v>35</v>
      </c>
      <c r="G103" s="4" t="s">
        <v>36</v>
      </c>
      <c r="H103" s="5" t="n">
        <f>200.0</f>
        <v>200.0</v>
      </c>
    </row>
    <row r="104">
      <c r="A104" s="3" t="s">
        <v>87</v>
      </c>
      <c r="B104" s="4" t="s">
        <v>98</v>
      </c>
      <c r="C104" s="4" t="s">
        <v>99</v>
      </c>
      <c r="D104" s="3" t="n">
        <v>3.0</v>
      </c>
      <c r="E104" s="4" t="s">
        <v>43</v>
      </c>
      <c r="F104" s="4" t="s">
        <v>44</v>
      </c>
      <c r="G104" s="4" t="s">
        <v>45</v>
      </c>
      <c r="H104" s="5" t="n">
        <f>6.0</f>
        <v>6.0</v>
      </c>
    </row>
    <row r="105">
      <c r="A105" s="3" t="s">
        <v>87</v>
      </c>
      <c r="B105" s="4" t="s">
        <v>100</v>
      </c>
      <c r="C105" s="4" t="s">
        <v>101</v>
      </c>
      <c r="D105" s="3" t="n">
        <v>1.0</v>
      </c>
      <c r="E105" s="4" t="s">
        <v>34</v>
      </c>
      <c r="F105" s="4" t="s">
        <v>35</v>
      </c>
      <c r="G105" s="4" t="s">
        <v>36</v>
      </c>
      <c r="H105" s="5" t="n">
        <f>340.0</f>
        <v>340.0</v>
      </c>
    </row>
    <row r="106">
      <c r="A106" s="3" t="s">
        <v>87</v>
      </c>
      <c r="B106" s="4" t="s">
        <v>100</v>
      </c>
      <c r="C106" s="4" t="s">
        <v>101</v>
      </c>
      <c r="D106" s="3" t="n">
        <v>2.0</v>
      </c>
      <c r="E106" s="4" t="s">
        <v>61</v>
      </c>
      <c r="F106" s="4" t="s">
        <v>62</v>
      </c>
      <c r="G106" s="4" t="s">
        <v>63</v>
      </c>
      <c r="H106" s="5" t="n">
        <f>200.0</f>
        <v>200.0</v>
      </c>
    </row>
    <row r="107">
      <c r="A107" s="3" t="s">
        <v>87</v>
      </c>
      <c r="B107" s="4" t="s">
        <v>100</v>
      </c>
      <c r="C107" s="4" t="s">
        <v>101</v>
      </c>
      <c r="D107" s="3" t="n">
        <v>3.0</v>
      </c>
      <c r="E107" s="4" t="s">
        <v>43</v>
      </c>
      <c r="F107" s="4" t="s">
        <v>44</v>
      </c>
      <c r="G107" s="4" t="s">
        <v>45</v>
      </c>
      <c r="H107" s="5" t="n">
        <f>22.0</f>
        <v>22.0</v>
      </c>
    </row>
    <row r="108">
      <c r="A108" s="3" t="s">
        <v>87</v>
      </c>
      <c r="B108" s="4" t="s">
        <v>102</v>
      </c>
      <c r="C108" s="4" t="s">
        <v>103</v>
      </c>
      <c r="D108" s="3" t="n">
        <v>1.0</v>
      </c>
      <c r="E108" s="4" t="s">
        <v>34</v>
      </c>
      <c r="F108" s="4" t="s">
        <v>35</v>
      </c>
      <c r="G108" s="4" t="s">
        <v>36</v>
      </c>
      <c r="H108" s="5" t="n">
        <f>500.0</f>
        <v>500.0</v>
      </c>
    </row>
    <row r="109">
      <c r="A109" s="3" t="s">
        <v>87</v>
      </c>
      <c r="B109" s="4" t="s">
        <v>102</v>
      </c>
      <c r="C109" s="4" t="s">
        <v>103</v>
      </c>
      <c r="D109" s="3" t="n">
        <v>2.0</v>
      </c>
      <c r="E109" s="4" t="s">
        <v>28</v>
      </c>
      <c r="F109" s="4" t="s">
        <v>29</v>
      </c>
      <c r="G109" s="4" t="s">
        <v>30</v>
      </c>
      <c r="H109" s="5" t="n">
        <f>300.0</f>
        <v>300.0</v>
      </c>
    </row>
    <row r="110">
      <c r="A110" s="3" t="s">
        <v>87</v>
      </c>
      <c r="B110" s="4" t="s">
        <v>102</v>
      </c>
      <c r="C110" s="4" t="s">
        <v>103</v>
      </c>
      <c r="D110" s="3" t="n">
        <v>3.0</v>
      </c>
      <c r="E110" s="4" t="s">
        <v>61</v>
      </c>
      <c r="F110" s="4" t="s">
        <v>62</v>
      </c>
      <c r="G110" s="4" t="s">
        <v>63</v>
      </c>
      <c r="H110" s="5" t="n">
        <f>200.0</f>
        <v>200.0</v>
      </c>
    </row>
    <row r="111">
      <c r="A111" s="3" t="s">
        <v>87</v>
      </c>
      <c r="B111" s="4" t="s">
        <v>102</v>
      </c>
      <c r="C111" s="4" t="s">
        <v>103</v>
      </c>
      <c r="D111" s="3" t="n">
        <v>4.0</v>
      </c>
      <c r="E111" s="4" t="s">
        <v>43</v>
      </c>
      <c r="F111" s="4" t="s">
        <v>44</v>
      </c>
      <c r="G111" s="4" t="s">
        <v>45</v>
      </c>
      <c r="H111" s="5" t="n">
        <f>2.0</f>
        <v>2.0</v>
      </c>
    </row>
    <row r="112">
      <c r="A112" s="3" t="s">
        <v>87</v>
      </c>
      <c r="B112" s="4" t="s">
        <v>104</v>
      </c>
      <c r="C112" s="4" t="s">
        <v>105</v>
      </c>
      <c r="D112" s="3" t="n">
        <v>1.0</v>
      </c>
      <c r="E112" s="4" t="s">
        <v>61</v>
      </c>
      <c r="F112" s="4" t="s">
        <v>62</v>
      </c>
      <c r="G112" s="4" t="s">
        <v>63</v>
      </c>
      <c r="H112" s="5" t="n">
        <f>200.0</f>
        <v>200.0</v>
      </c>
    </row>
    <row r="113">
      <c r="A113" s="3" t="s">
        <v>87</v>
      </c>
      <c r="B113" s="4" t="s">
        <v>104</v>
      </c>
      <c r="C113" s="4" t="s">
        <v>105</v>
      </c>
      <c r="D113" s="3" t="n">
        <v>1.0</v>
      </c>
      <c r="E113" s="4" t="s">
        <v>34</v>
      </c>
      <c r="F113" s="4" t="s">
        <v>35</v>
      </c>
      <c r="G113" s="4" t="s">
        <v>36</v>
      </c>
      <c r="H113" s="5" t="n">
        <f>200.0</f>
        <v>200.0</v>
      </c>
    </row>
    <row r="114">
      <c r="A114" s="3" t="s">
        <v>87</v>
      </c>
      <c r="B114" s="4" t="s">
        <v>104</v>
      </c>
      <c r="C114" s="4" t="s">
        <v>105</v>
      </c>
      <c r="D114" s="3" t="n">
        <v>3.0</v>
      </c>
      <c r="E114" s="4" t="s">
        <v>43</v>
      </c>
      <c r="F114" s="4" t="s">
        <v>44</v>
      </c>
      <c r="G114" s="4" t="s">
        <v>45</v>
      </c>
      <c r="H114" s="5" t="n">
        <f>6.0</f>
        <v>6.0</v>
      </c>
    </row>
    <row r="115">
      <c r="A115" s="3" t="s">
        <v>87</v>
      </c>
      <c r="B115" s="4" t="s">
        <v>106</v>
      </c>
      <c r="C115" s="4" t="s">
        <v>107</v>
      </c>
      <c r="D115" s="3" t="n">
        <v>1.0</v>
      </c>
      <c r="E115" s="4" t="s">
        <v>43</v>
      </c>
      <c r="F115" s="4" t="s">
        <v>44</v>
      </c>
      <c r="G115" s="4" t="s">
        <v>45</v>
      </c>
      <c r="H115" s="5" t="n">
        <f>12.0</f>
        <v>12.0</v>
      </c>
    </row>
    <row r="116">
      <c r="A116" s="3" t="s">
        <v>87</v>
      </c>
      <c r="B116" s="4" t="s">
        <v>108</v>
      </c>
      <c r="C116" s="4" t="s">
        <v>109</v>
      </c>
      <c r="D116" s="3" t="n">
        <v>1.0</v>
      </c>
      <c r="E116" s="4" t="s">
        <v>43</v>
      </c>
      <c r="F116" s="4" t="s">
        <v>44</v>
      </c>
      <c r="G116" s="4" t="s">
        <v>45</v>
      </c>
      <c r="H116" s="5" t="n">
        <f>80.0</f>
        <v>80.0</v>
      </c>
    </row>
    <row r="117">
      <c r="A117" s="3" t="s">
        <v>87</v>
      </c>
      <c r="B117" s="4" t="s">
        <v>110</v>
      </c>
      <c r="C117" s="4" t="s">
        <v>111</v>
      </c>
      <c r="D117" s="3" t="n">
        <v>1.0</v>
      </c>
      <c r="E117" s="4" t="s">
        <v>43</v>
      </c>
      <c r="F117" s="4" t="s">
        <v>44</v>
      </c>
      <c r="G117" s="4" t="s">
        <v>45</v>
      </c>
      <c r="H117" s="5" t="n">
        <f>16.0</f>
        <v>16.0</v>
      </c>
    </row>
    <row r="118">
      <c r="A118" s="3" t="s">
        <v>87</v>
      </c>
      <c r="B118" s="4" t="s">
        <v>112</v>
      </c>
      <c r="C118" s="4" t="s">
        <v>113</v>
      </c>
      <c r="D118" s="3" t="n">
        <v>1.0</v>
      </c>
      <c r="E118" s="4" t="s">
        <v>34</v>
      </c>
      <c r="F118" s="4" t="s">
        <v>35</v>
      </c>
      <c r="G118" s="4" t="s">
        <v>36</v>
      </c>
      <c r="H118" s="5" t="n">
        <f>675.0</f>
        <v>675.0</v>
      </c>
    </row>
    <row r="119">
      <c r="A119" s="3" t="s">
        <v>87</v>
      </c>
      <c r="B119" s="4" t="s">
        <v>112</v>
      </c>
      <c r="C119" s="4" t="s">
        <v>113</v>
      </c>
      <c r="D119" s="3" t="n">
        <v>2.0</v>
      </c>
      <c r="E119" s="4" t="s">
        <v>43</v>
      </c>
      <c r="F119" s="4" t="s">
        <v>44</v>
      </c>
      <c r="G119" s="4" t="s">
        <v>45</v>
      </c>
      <c r="H119" s="5" t="n">
        <f>394.0</f>
        <v>394.0</v>
      </c>
    </row>
    <row r="120">
      <c r="A120" s="3" t="s">
        <v>87</v>
      </c>
      <c r="B120" s="4" t="s">
        <v>112</v>
      </c>
      <c r="C120" s="4" t="s">
        <v>113</v>
      </c>
      <c r="D120" s="3" t="n">
        <v>3.0</v>
      </c>
      <c r="E120" s="4" t="s">
        <v>13</v>
      </c>
      <c r="F120" s="4" t="s">
        <v>14</v>
      </c>
      <c r="G120" s="4" t="s">
        <v>15</v>
      </c>
      <c r="H120" s="5" t="n">
        <f>225.0</f>
        <v>225.0</v>
      </c>
    </row>
    <row r="121">
      <c r="A121" s="3" t="s">
        <v>87</v>
      </c>
      <c r="B121" s="4" t="s">
        <v>112</v>
      </c>
      <c r="C121" s="4" t="s">
        <v>113</v>
      </c>
      <c r="D121" s="3" t="n">
        <v>4.0</v>
      </c>
      <c r="E121" s="4" t="s">
        <v>31</v>
      </c>
      <c r="F121" s="4" t="s">
        <v>32</v>
      </c>
      <c r="G121" s="4" t="s">
        <v>33</v>
      </c>
      <c r="H121" s="5" t="n">
        <f>150.0</f>
        <v>150.0</v>
      </c>
    </row>
    <row r="122">
      <c r="A122" s="3" t="s">
        <v>87</v>
      </c>
      <c r="B122" s="4" t="s">
        <v>114</v>
      </c>
      <c r="C122" s="4" t="s">
        <v>115</v>
      </c>
      <c r="D122" s="3" t="n">
        <v>1.0</v>
      </c>
      <c r="E122" s="4" t="s">
        <v>43</v>
      </c>
      <c r="F122" s="4" t="s">
        <v>44</v>
      </c>
      <c r="G122" s="4" t="s">
        <v>45</v>
      </c>
      <c r="H122" s="5" t="n">
        <f>8.0</f>
        <v>8.0</v>
      </c>
    </row>
    <row r="123">
      <c r="A123" s="3" t="s">
        <v>87</v>
      </c>
      <c r="B123" s="4" t="s">
        <v>116</v>
      </c>
      <c r="C123" s="4" t="s">
        <v>117</v>
      </c>
      <c r="D123" s="3" t="n">
        <v>1.0</v>
      </c>
      <c r="E123" s="4" t="s">
        <v>13</v>
      </c>
      <c r="F123" s="4" t="s">
        <v>14</v>
      </c>
      <c r="G123" s="4" t="s">
        <v>15</v>
      </c>
      <c r="H123" s="5" t="n">
        <f>600.0</f>
        <v>600.0</v>
      </c>
    </row>
    <row r="124">
      <c r="A124" s="3" t="s">
        <v>87</v>
      </c>
      <c r="B124" s="4" t="s">
        <v>116</v>
      </c>
      <c r="C124" s="4" t="s">
        <v>117</v>
      </c>
      <c r="D124" s="3" t="n">
        <v>2.0</v>
      </c>
      <c r="E124" s="4" t="s">
        <v>28</v>
      </c>
      <c r="F124" s="4" t="s">
        <v>29</v>
      </c>
      <c r="G124" s="4" t="s">
        <v>30</v>
      </c>
      <c r="H124" s="5" t="n">
        <f>200.0</f>
        <v>200.0</v>
      </c>
    </row>
    <row r="125">
      <c r="A125" s="3" t="s">
        <v>87</v>
      </c>
      <c r="B125" s="4" t="s">
        <v>116</v>
      </c>
      <c r="C125" s="4" t="s">
        <v>117</v>
      </c>
      <c r="D125" s="3" t="n">
        <v>2.0</v>
      </c>
      <c r="E125" s="4" t="s">
        <v>34</v>
      </c>
      <c r="F125" s="4" t="s">
        <v>35</v>
      </c>
      <c r="G125" s="4" t="s">
        <v>36</v>
      </c>
      <c r="H125" s="5" t="n">
        <f>200.0</f>
        <v>200.0</v>
      </c>
    </row>
    <row r="126">
      <c r="A126" s="3" t="s">
        <v>87</v>
      </c>
      <c r="B126" s="4" t="s">
        <v>116</v>
      </c>
      <c r="C126" s="4" t="s">
        <v>117</v>
      </c>
      <c r="D126" s="3" t="n">
        <v>4.0</v>
      </c>
      <c r="E126" s="4" t="s">
        <v>43</v>
      </c>
      <c r="F126" s="4" t="s">
        <v>44</v>
      </c>
      <c r="G126" s="4" t="s">
        <v>45</v>
      </c>
      <c r="H126" s="5" t="n">
        <f>52.0</f>
        <v>52.0</v>
      </c>
    </row>
    <row r="127">
      <c r="A127" s="3" t="s">
        <v>87</v>
      </c>
      <c r="B127" s="4" t="s">
        <v>118</v>
      </c>
      <c r="C127" s="4" t="s">
        <v>119</v>
      </c>
      <c r="D127" s="3" t="n">
        <v>1.0</v>
      </c>
      <c r="E127" s="4" t="s">
        <v>28</v>
      </c>
      <c r="F127" s="4" t="s">
        <v>29</v>
      </c>
      <c r="G127" s="4" t="s">
        <v>30</v>
      </c>
      <c r="H127" s="5" t="n">
        <f>100.0</f>
        <v>100.0</v>
      </c>
    </row>
    <row r="128">
      <c r="A128" s="3" t="s">
        <v>87</v>
      </c>
      <c r="B128" s="4" t="s">
        <v>118</v>
      </c>
      <c r="C128" s="4" t="s">
        <v>119</v>
      </c>
      <c r="D128" s="3" t="n">
        <v>1.0</v>
      </c>
      <c r="E128" s="4" t="s">
        <v>34</v>
      </c>
      <c r="F128" s="4" t="s">
        <v>35</v>
      </c>
      <c r="G128" s="4" t="s">
        <v>36</v>
      </c>
      <c r="H128" s="5" t="n">
        <f>100.0</f>
        <v>100.0</v>
      </c>
    </row>
    <row r="129">
      <c r="A129" s="3" t="s">
        <v>87</v>
      </c>
      <c r="B129" s="4" t="s">
        <v>120</v>
      </c>
      <c r="C129" s="4" t="s">
        <v>121</v>
      </c>
      <c r="D129" s="3" t="n">
        <v>1.0</v>
      </c>
      <c r="E129" s="4" t="s">
        <v>13</v>
      </c>
      <c r="F129" s="4" t="s">
        <v>14</v>
      </c>
      <c r="G129" s="4" t="s">
        <v>15</v>
      </c>
      <c r="H129" s="5" t="n">
        <f>550.0</f>
        <v>550.0</v>
      </c>
    </row>
    <row r="130">
      <c r="A130" s="3" t="s">
        <v>87</v>
      </c>
      <c r="B130" s="4" t="s">
        <v>120</v>
      </c>
      <c r="C130" s="4" t="s">
        <v>121</v>
      </c>
      <c r="D130" s="3" t="n">
        <v>2.0</v>
      </c>
      <c r="E130" s="4" t="s">
        <v>34</v>
      </c>
      <c r="F130" s="4" t="s">
        <v>35</v>
      </c>
      <c r="G130" s="4" t="s">
        <v>36</v>
      </c>
      <c r="H130" s="5" t="n">
        <f>375.0</f>
        <v>375.0</v>
      </c>
    </row>
    <row r="131">
      <c r="A131" s="3" t="s">
        <v>87</v>
      </c>
      <c r="B131" s="4" t="s">
        <v>120</v>
      </c>
      <c r="C131" s="4" t="s">
        <v>121</v>
      </c>
      <c r="D131" s="3" t="n">
        <v>3.0</v>
      </c>
      <c r="E131" s="4" t="s">
        <v>31</v>
      </c>
      <c r="F131" s="4" t="s">
        <v>32</v>
      </c>
      <c r="G131" s="4" t="s">
        <v>33</v>
      </c>
      <c r="H131" s="5" t="n">
        <f>225.0</f>
        <v>225.0</v>
      </c>
    </row>
    <row r="132">
      <c r="A132" s="3" t="s">
        <v>87</v>
      </c>
      <c r="B132" s="4" t="s">
        <v>120</v>
      </c>
      <c r="C132" s="4" t="s">
        <v>121</v>
      </c>
      <c r="D132" s="3" t="n">
        <v>4.0</v>
      </c>
      <c r="E132" s="4" t="s">
        <v>43</v>
      </c>
      <c r="F132" s="4" t="s">
        <v>44</v>
      </c>
      <c r="G132" s="4" t="s">
        <v>45</v>
      </c>
      <c r="H132" s="5" t="n">
        <f>56.0</f>
        <v>56.0</v>
      </c>
    </row>
    <row r="133">
      <c r="A133" s="3" t="s">
        <v>87</v>
      </c>
      <c r="B133" s="4" t="s">
        <v>122</v>
      </c>
      <c r="C133" s="4" t="s">
        <v>123</v>
      </c>
      <c r="D133" s="3" t="n">
        <v>1.0</v>
      </c>
      <c r="E133" s="4" t="s">
        <v>28</v>
      </c>
      <c r="F133" s="4" t="s">
        <v>29</v>
      </c>
      <c r="G133" s="4" t="s">
        <v>30</v>
      </c>
      <c r="H133" s="5" t="n">
        <f>300.0</f>
        <v>300.0</v>
      </c>
    </row>
    <row r="134">
      <c r="A134" s="3" t="s">
        <v>87</v>
      </c>
      <c r="B134" s="4" t="s">
        <v>122</v>
      </c>
      <c r="C134" s="4" t="s">
        <v>123</v>
      </c>
      <c r="D134" s="3" t="n">
        <v>1.0</v>
      </c>
      <c r="E134" s="4" t="s">
        <v>34</v>
      </c>
      <c r="F134" s="4" t="s">
        <v>35</v>
      </c>
      <c r="G134" s="4" t="s">
        <v>36</v>
      </c>
      <c r="H134" s="5" t="n">
        <f>300.0</f>
        <v>300.0</v>
      </c>
    </row>
    <row r="135">
      <c r="A135" s="3" t="s">
        <v>87</v>
      </c>
      <c r="B135" s="4" t="s">
        <v>122</v>
      </c>
      <c r="C135" s="4" t="s">
        <v>123</v>
      </c>
      <c r="D135" s="3" t="n">
        <v>3.0</v>
      </c>
      <c r="E135" s="4" t="s">
        <v>43</v>
      </c>
      <c r="F135" s="4" t="s">
        <v>44</v>
      </c>
      <c r="G135" s="4" t="s">
        <v>45</v>
      </c>
      <c r="H135" s="5" t="n">
        <f>12.0</f>
        <v>12.0</v>
      </c>
    </row>
    <row r="136">
      <c r="A136" s="3" t="s">
        <v>87</v>
      </c>
      <c r="B136" s="4" t="s">
        <v>124</v>
      </c>
      <c r="C136" s="4" t="s">
        <v>125</v>
      </c>
      <c r="D136" s="3" t="n">
        <v>1.0</v>
      </c>
      <c r="E136" s="4" t="s">
        <v>13</v>
      </c>
      <c r="F136" s="4" t="s">
        <v>14</v>
      </c>
      <c r="G136" s="4" t="s">
        <v>15</v>
      </c>
      <c r="H136" s="5" t="n">
        <f>200.0</f>
        <v>200.0</v>
      </c>
    </row>
    <row r="137">
      <c r="A137" s="3" t="s">
        <v>87</v>
      </c>
      <c r="B137" s="4" t="s">
        <v>124</v>
      </c>
      <c r="C137" s="4" t="s">
        <v>125</v>
      </c>
      <c r="D137" s="3" t="n">
        <v>2.0</v>
      </c>
      <c r="E137" s="4" t="s">
        <v>34</v>
      </c>
      <c r="F137" s="4" t="s">
        <v>35</v>
      </c>
      <c r="G137" s="4" t="s">
        <v>36</v>
      </c>
      <c r="H137" s="5" t="n">
        <f>140.0</f>
        <v>140.0</v>
      </c>
    </row>
    <row r="138">
      <c r="A138" s="3" t="s">
        <v>87</v>
      </c>
      <c r="B138" s="4" t="s">
        <v>124</v>
      </c>
      <c r="C138" s="4" t="s">
        <v>125</v>
      </c>
      <c r="D138" s="3" t="n">
        <v>3.0</v>
      </c>
      <c r="E138" s="4" t="s">
        <v>43</v>
      </c>
      <c r="F138" s="4" t="s">
        <v>44</v>
      </c>
      <c r="G138" s="4" t="s">
        <v>45</v>
      </c>
      <c r="H138" s="5" t="n">
        <f>12.0</f>
        <v>12.0</v>
      </c>
    </row>
  </sheetData>
  <mergeCells count="8">
    <mergeCell ref="A1:H1"/>
    <mergeCell ref="A2:H2"/>
    <mergeCell ref="D6:D8"/>
    <mergeCell ref="E6:G8"/>
    <mergeCell ref="H6:H8"/>
    <mergeCell ref="C6:C8"/>
    <mergeCell ref="B6:B8"/>
    <mergeCell ref="A6:A8"/>
  </mergeCells>
  <phoneticPr fontId="12"/>
  <printOptions horizontalCentered="1"/>
  <pageMargins bottom="0.47244094488188981" footer="0.11811023622047245" header="0.11811023622047245" left="0.23622047244094491" right="0.23622047244094491" top="0.35433070866141736"/>
  <pageSetup fitToHeight="0" orientation="portrait" paperSize="9" r:id="rId1" scale="56"/>
  <headerFooter alignWithMargins="0">
    <oddFooter>&amp;C&amp;P/&amp;N</oddFooter>
  </headerFooter>
  <customProperties>
    <customPr name="layoutContexts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手口上位一覧</vt:lpstr>
      <vt:lpstr>手口上位一覧!Print_Titles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2022-09-21T02:34:12Z</dcterms:created>
  <cp:lastPrinted>2022-10-03T04:54:45Z</cp:lastPrinted>
  <dcterms:modified xsi:type="dcterms:W3CDTF">2022-11-18T00:55:34Z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checksum" pid="2">
    <vt:filetime>2022-09-21T07:57:23Z</vt:filetime>
  </property>
</Properties>
</file>