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Relationship Id="rId5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bookViews>
    <workbookView xWindow="-120" yWindow="-120" windowWidth="20730" windowHeight="11160" xr2:uid="{00000000-000D-0000-FFFF-FFFF00000000}"/>
  </bookViews>
  <sheets>
    <sheet name="手口上位一覧" sheetId="26" r:id="rId1"/>
  </sheets>
  <definedNames>
    <definedName name="_xlnm.Print_Titles" localSheetId="0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<sst xmlns="http://schemas.openxmlformats.org/spreadsheetml/2006/main" count="232" uniqueCount="81">
  <si>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</si>
  <si>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</si>
  <si>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</si>
  <si>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</si>
  <si>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</si>
  <si>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</si>
  <si>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</si>
  <si>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夜間取引（J-NET）</t>
  </si>
  <si>
    <t>Trading Volume Ranking of Transaction Participants (Night Session) -J-NET-</t>
  </si>
  <si>
    <t>20250325</t>
  </si>
  <si>
    <t>NK225F</t>
  </si>
  <si>
    <t>160060018</t>
  </si>
  <si>
    <t>NIKKEI 225 FUT 2506</t>
  </si>
  <si>
    <t>11256</t>
  </si>
  <si>
    <t>ＳＢＩ証券</t>
  </si>
  <si>
    <t>SBI SECURITIES</t>
  </si>
  <si>
    <t>12057</t>
  </si>
  <si>
    <t>楽天証券</t>
  </si>
  <si>
    <t>Rakuten Securities</t>
  </si>
  <si>
    <t>11560</t>
  </si>
  <si>
    <t>ゴールドマン証券</t>
  </si>
  <si>
    <t>Goldman Sachs Japan</t>
  </si>
  <si>
    <t>12479</t>
  </si>
  <si>
    <t>ＡＢＮクリアリン証券</t>
  </si>
  <si>
    <t>ABN AMRO Clearing Tokyo</t>
  </si>
  <si>
    <t>11060</t>
  </si>
  <si>
    <t>三菱ＵＦＪｅスマート</t>
  </si>
  <si>
    <t>Mitsubishi UFJ eSmart Securities</t>
  </si>
  <si>
    <t>12792</t>
  </si>
  <si>
    <t>ビーオブエー証券</t>
  </si>
  <si>
    <t>BofA Securities Japan</t>
  </si>
  <si>
    <t>11714</t>
  </si>
  <si>
    <t>ＪＰモルガン証券</t>
  </si>
  <si>
    <t>JPMorgan Securities Japan</t>
  </si>
  <si>
    <t>12328</t>
  </si>
  <si>
    <t>ＳＭＢＣ日興証券</t>
  </si>
  <si>
    <t>SMBC Nikko Securities</t>
  </si>
  <si>
    <t>NK225MF</t>
  </si>
  <si>
    <t>160040019</t>
  </si>
  <si>
    <t>MINI NK225 FUT 2504</t>
  </si>
  <si>
    <t>160050019</t>
  </si>
  <si>
    <t>MINI NK225 FUT 2505</t>
  </si>
  <si>
    <t>160060019</t>
  </si>
  <si>
    <t>MINI NK225 FUT 2506</t>
  </si>
  <si>
    <t>12800</t>
  </si>
  <si>
    <t>モルガンＭＵＦＧ証券</t>
  </si>
  <si>
    <t>Morgan Stanley MUFG Securities</t>
  </si>
  <si>
    <t>TOPIXF</t>
  </si>
  <si>
    <t>160060005</t>
  </si>
  <si>
    <t>TOPIX FUT 2506</t>
  </si>
  <si>
    <t>11792</t>
  </si>
  <si>
    <t>シティグループ証券</t>
  </si>
  <si>
    <t>Citigroup Global Markets Japan</t>
  </si>
  <si>
    <t>11746</t>
  </si>
  <si>
    <t>ＵＢＳ証券</t>
  </si>
  <si>
    <t>UBS Securities Japan</t>
  </si>
  <si>
    <t>NK225E</t>
  </si>
  <si>
    <t>130046718</t>
  </si>
  <si>
    <t>NIKKEI 225 OOP P2504-36750</t>
  </si>
  <si>
    <t>180047018</t>
  </si>
  <si>
    <t>NIKKEI 225 OOP P2504-37000</t>
  </si>
  <si>
    <t>130047518</t>
  </si>
  <si>
    <t>NIKKEI 225 OOP P2504-37500</t>
  </si>
  <si>
    <t>180048018</t>
  </si>
  <si>
    <t>NIKKEI 225 OOP P2504-38000</t>
  </si>
  <si>
    <t>140048718</t>
  </si>
  <si>
    <t>NIKKEI 225 OOP C2504-38750</t>
  </si>
  <si>
    <t>140048618</t>
  </si>
  <si>
    <t>NIKKEI 225 OOP C2504-38625</t>
  </si>
  <si>
    <t>140048518</t>
  </si>
  <si>
    <t>NIKKEI 225 OOP C2504-38500</t>
  </si>
  <si>
    <t>140048218</t>
  </si>
  <si>
    <t>NIKKEI 225 OOP C2504-38250</t>
  </si>
  <si>
    <t>140048118</t>
  </si>
  <si>
    <t>NIKKEI 225 OOP C2504-38125</t>
  </si>
  <si>
    <t>190048018</t>
  </si>
  <si>
    <t>NIKKEI 225 OOP C2504-38000</t>
  </si>
  <si>
    <t>140047718</t>
  </si>
  <si>
    <t>NIKKEI 225 OOP C2504-37750</t>
  </si>
  <si>
    <t>140047518</t>
  </si>
  <si>
    <t>NIKKEI 225 OOP C2504-37500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</si>
</sst>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numFmtId="0" fontId="0" fillId="0" borderId="0"/>
    <xf numFmtId="38" fontId="11" fillId="0" borderId="0" applyFont="0" applyFill="0" applyBorder="0" applyAlignment="0" applyProtection="0"/>
    <xf numFmtId="176" fontId="14" fillId="0" borderId="0" applyFill="0" applyBorder="0" applyAlignment="0"/>
    <xf numFmtId="0" fontId="15" fillId="0" borderId="1" applyNumberFormat="0" applyAlignment="0" applyProtection="0">
      <alignment horizontal="left" vertical="center"/>
    </xf>
    <xf numFmtId="0" fontId="15" fillId="0" borderId="2">
      <alignment horizontal="left" vertical="center"/>
    </xf>
    <xf numFmtId="177" fontId="16" fillId="0" borderId="0"/>
    <xf numFmtId="0" fontId="17" fillId="0" borderId="0"/>
    <xf numFmtId="0" fontId="18" fillId="0" borderId="0"/>
    <xf numFmtId="49" fontId="19" fillId="2" borderId="3" applyNumberFormat="0" applyFill="0" applyBorder="0" applyProtection="0"/>
    <xf numFmtId="0" fontId="13" fillId="0" borderId="0">
      <alignment vertical="center"/>
    </xf>
    <xf numFmtId="0" fontId="20" fillId="0" borderId="0"/>
    <xf numFmtId="0" fontId="20" fillId="0" borderId="0">
      <alignment vertical="center"/>
    </xf>
    <xf numFmtId="178" fontId="22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10" fillId="0" borderId="0">
      <alignment vertical="center"/>
    </xf>
    <xf numFmtId="9" fontId="25" fillId="0" borderId="0" applyFont="0" applyFill="0" applyBorder="0" applyAlignment="0" applyProtection="0"/>
    <xf numFmtId="0" fontId="26" fillId="0" borderId="0"/>
    <xf numFmtId="0" fontId="11" fillId="0" borderId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6" borderId="0" applyNumberFormat="0" applyBorder="0" applyAlignment="0" applyProtection="0"/>
    <xf numFmtId="0" fontId="14" fillId="9" borderId="0" applyNumberFormat="0" applyBorder="0" applyAlignment="0" applyProtection="0"/>
    <xf numFmtId="0" fontId="14" fillId="12" borderId="0" applyNumberFormat="0" applyBorder="0" applyAlignment="0" applyProtection="0"/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/>
    <xf numFmtId="0" fontId="28" fillId="10" borderId="0" applyNumberFormat="0" applyBorder="0" applyAlignment="0" applyProtection="0"/>
    <xf numFmtId="0" fontId="28" fillId="11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16" borderId="0" applyNumberFormat="0" applyBorder="0" applyAlignment="0" applyProtection="0"/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19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20" borderId="0" applyNumberFormat="0" applyBorder="0" applyAlignment="0" applyProtection="0"/>
    <xf numFmtId="0" fontId="30" fillId="0" borderId="0">
      <alignment horizontal="center" wrapText="1"/>
      <protection locked="0"/>
    </xf>
    <xf numFmtId="0" fontId="31" fillId="0" borderId="0"/>
    <xf numFmtId="0" fontId="32" fillId="4" borderId="0" applyNumberFormat="0" applyBorder="0" applyAlignment="0" applyProtection="0"/>
    <xf numFmtId="0" fontId="33" fillId="0" borderId="0" applyNumberFormat="0" applyFill="0" applyBorder="0" applyAlignment="0" applyProtection="0"/>
    <xf numFmtId="179" fontId="13" fillId="0" borderId="0" applyFill="0" applyBorder="0" applyAlignment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5" fillId="22" borderId="13" applyNumberFormat="0" applyAlignment="0" applyProtection="0"/>
    <xf numFmtId="0" fontId="36" fillId="0" borderId="0">
      <alignment vertical="top" wrapText="1"/>
    </xf>
    <xf numFmtId="41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80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0" fontId="37" fillId="0" borderId="0">
      <alignment horizontal="left"/>
    </xf>
    <xf numFmtId="0" fontId="38" fillId="0" borderId="0" applyNumberFormat="0" applyFill="0" applyBorder="0" applyAlignment="0" applyProtection="0"/>
    <xf numFmtId="0" fontId="39" fillId="5" borderId="0" applyNumberFormat="0" applyBorder="0" applyAlignment="0" applyProtection="0"/>
    <xf numFmtId="38" fontId="40" fillId="23" borderId="0" applyNumberFormat="0" applyBorder="0" applyAlignment="0" applyProtection="0"/>
    <xf numFmtId="0" fontId="41" fillId="24" borderId="0"/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42" fillId="0" borderId="14" applyNumberFormat="0" applyFill="0" applyAlignment="0" applyProtection="0"/>
    <xf numFmtId="0" fontId="43" fillId="0" borderId="15" applyNumberFormat="0" applyFill="0" applyAlignment="0" applyProtection="0"/>
    <xf numFmtId="0" fontId="44" fillId="0" borderId="16" applyNumberFormat="0" applyFill="0" applyAlignment="0" applyProtection="0"/>
    <xf numFmtId="0" fontId="44" fillId="0" borderId="0" applyNumberFormat="0" applyFill="0" applyBorder="0" applyAlignment="0" applyProtection="0"/>
    <xf numFmtId="0" fontId="13" fillId="0" borderId="0" applyBorder="0"/>
    <xf numFmtId="0" fontId="45" fillId="8" borderId="12" applyNumberFormat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13" fillId="0" borderId="0"/>
    <xf numFmtId="0" fontId="46" fillId="0" borderId="17" applyNumberFormat="0" applyFill="0" applyAlignment="0" applyProtection="0"/>
    <xf numFmtId="38" fontId="47" fillId="0" borderId="0" applyFont="0" applyFill="0" applyBorder="0" applyAlignment="0" applyProtection="0"/>
    <xf numFmtId="40" fontId="47" fillId="0" borderId="0" applyFont="0" applyFill="0" applyBorder="0" applyAlignment="0" applyProtection="0"/>
    <xf numFmtId="182" fontId="47" fillId="0" borderId="0" applyFont="0" applyFill="0" applyBorder="0" applyAlignment="0" applyProtection="0"/>
    <xf numFmtId="183" fontId="47" fillId="0" borderId="0" applyFont="0" applyFill="0" applyBorder="0" applyAlignment="0" applyProtection="0"/>
    <xf numFmtId="0" fontId="48" fillId="26" borderId="0" applyNumberFormat="0" applyBorder="0" applyAlignment="0" applyProtection="0"/>
    <xf numFmtId="37" fontId="49" fillId="0" borderId="0"/>
    <xf numFmtId="184" fontId="13" fillId="0" borderId="0"/>
    <xf numFmtId="184" fontId="13" fillId="0" borderId="0"/>
    <xf numFmtId="177" fontId="16" fillId="0" borderId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14" fontId="30" fillId="0" borderId="0">
      <alignment horizontal="center" wrapText="1"/>
      <protection locked="0"/>
    </xf>
    <xf numFmtId="10" fontId="17" fillId="0" borderId="0" applyFont="0" applyFill="0" applyBorder="0" applyAlignment="0" applyProtection="0"/>
    <xf numFmtId="4" fontId="37" fillId="0" borderId="0">
      <alignment horizontal="right"/>
    </xf>
    <xf numFmtId="0" fontId="51" fillId="0" borderId="0" applyNumberFormat="0" applyFont="0" applyFill="0" applyBorder="0" applyAlignment="0" applyProtection="0">
      <alignment horizontal="left"/>
    </xf>
    <xf numFmtId="0" fontId="52" fillId="0" borderId="20">
      <alignment horizontal="center"/>
    </xf>
    <xf numFmtId="0" fontId="53" fillId="0" borderId="0" applyNumberFormat="0" applyFont="0" applyFill="0" applyBorder="0" applyAlignment="0"/>
    <xf numFmtId="4" fontId="54" fillId="0" borderId="0">
      <alignment horizontal="right"/>
    </xf>
    <xf numFmtId="0" fontId="55" fillId="0" borderId="0">
      <alignment horizontal="left"/>
    </xf>
    <xf numFmtId="0" fontId="56" fillId="0" borderId="0"/>
    <xf numFmtId="0" fontId="57" fillId="0" borderId="0">
      <alignment horizontal="center"/>
    </xf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9" fillId="0" borderId="0" applyNumberFormat="0" applyFill="0" applyBorder="0" applyAlignment="0" applyProtection="0"/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60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3" fillId="0" borderId="0"/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66" fillId="0" borderId="0" applyNumberFormat="0" applyFill="0" applyBorder="0" applyAlignment="0" applyProtection="0">
      <alignment vertical="top"/>
      <protection locked="0"/>
    </xf>
    <xf numFmtId="0" fontId="65" fillId="0" borderId="0" applyNumberFormat="0" applyFill="0" applyBorder="0" applyAlignment="0" applyProtection="0">
      <alignment vertical="top"/>
      <protection locked="0"/>
    </xf>
    <xf numFmtId="0" fontId="67" fillId="0" borderId="0" applyNumberFormat="0" applyFill="0" applyBorder="0" applyAlignment="0" applyProtection="0">
      <alignment vertical="top"/>
      <protection locked="0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43" fontId="17" fillId="0" borderId="0" applyFont="0" applyFill="0" applyBorder="0" applyAlignment="0" applyProtection="0"/>
    <xf numFmtId="38" fontId="72" fillId="0" borderId="0" applyFont="0" applyFill="0" applyBorder="0" applyAlignment="0" applyProtection="0"/>
    <xf numFmtId="38" fontId="23" fillId="0" borderId="0" applyFont="0" applyFill="0" applyBorder="0" applyAlignment="0" applyProtection="0">
      <alignment vertical="center"/>
    </xf>
    <xf numFmtId="38" fontId="73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73" fillId="0" borderId="0" applyFont="0" applyFill="0" applyBorder="0" applyAlignment="0" applyProtection="0"/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185" fontId="17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27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7" fillId="0" borderId="0"/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186" fontId="18" fillId="0" borderId="0"/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187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6" fontId="11" fillId="0" borderId="0" applyFont="0" applyFill="0" applyBorder="0" applyAlignment="0" applyProtection="0"/>
    <xf numFmtId="6" fontId="20" fillId="0" borderId="0" applyFont="0" applyFill="0" applyBorder="0" applyAlignment="0" applyProtection="0">
      <alignment vertical="center"/>
    </xf>
    <xf numFmtId="6" fontId="81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11" fillId="0" borderId="0" applyFont="0" applyFill="0" applyBorder="0" applyAlignment="0" applyProtection="0"/>
    <xf numFmtId="6" fontId="13" fillId="0" borderId="0" applyFont="0" applyFill="0" applyBorder="0" applyAlignment="0" applyProtection="0">
      <alignment vertical="center"/>
    </xf>
    <xf numFmtId="6" fontId="11" fillId="0" borderId="0" applyFont="0" applyFill="0" applyBorder="0" applyAlignment="0" applyProtection="0"/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83" fillId="0" borderId="0">
      <alignment vertical="center"/>
    </xf>
    <xf numFmtId="0" fontId="83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3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25" fillId="0" borderId="0"/>
    <xf numFmtId="0" fontId="23" fillId="0" borderId="0">
      <alignment vertical="center"/>
    </xf>
    <xf numFmtId="0" fontId="25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/>
    <xf numFmtId="0" fontId="84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24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>
      <alignment vertical="center"/>
    </xf>
    <xf numFmtId="0" fontId="85" fillId="0" borderId="0">
      <alignment vertical="center"/>
    </xf>
    <xf numFmtId="0" fontId="20" fillId="0" borderId="0"/>
    <xf numFmtId="0" fontId="85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/>
    <xf numFmtId="0" fontId="86" fillId="0" borderId="0">
      <alignment vertical="center"/>
    </xf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5" fillId="0" borderId="0"/>
    <xf numFmtId="0" fontId="20" fillId="0" borderId="0">
      <alignment vertical="center"/>
    </xf>
    <xf numFmtId="0" fontId="20" fillId="0" borderId="0">
      <alignment vertical="center"/>
    </xf>
    <xf numFmtId="0" fontId="25" fillId="0" borderId="0"/>
    <xf numFmtId="0" fontId="23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/>
    <xf numFmtId="0" fontId="87" fillId="0" borderId="0"/>
    <xf numFmtId="0" fontId="20" fillId="0" borderId="0"/>
    <xf numFmtId="0" fontId="13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2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5" fillId="0" borderId="0"/>
    <xf numFmtId="0" fontId="84" fillId="0" borderId="0">
      <alignment vertical="center"/>
    </xf>
    <xf numFmtId="0" fontId="25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1" fillId="0" borderId="0"/>
    <xf numFmtId="0" fontId="11" fillId="0" borderId="0"/>
    <xf numFmtId="0" fontId="27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/>
    <xf numFmtId="0" fontId="20" fillId="0" borderId="0"/>
    <xf numFmtId="0" fontId="11" fillId="0" borderId="0"/>
    <xf numFmtId="0" fontId="11" fillId="0" borderId="0">
      <alignment vertical="center"/>
    </xf>
    <xf numFmtId="0" fontId="23" fillId="0" borderId="0">
      <alignment vertical="center"/>
    </xf>
    <xf numFmtId="0" fontId="87" fillId="0" borderId="0"/>
    <xf numFmtId="0" fontId="23" fillId="0" borderId="0">
      <alignment vertical="center"/>
    </xf>
    <xf numFmtId="0" fontId="11" fillId="0" borderId="0"/>
    <xf numFmtId="0" fontId="11" fillId="0" borderId="0">
      <alignment vertical="center"/>
    </xf>
    <xf numFmtId="0" fontId="87" fillId="0" borderId="0"/>
    <xf numFmtId="0" fontId="11" fillId="0" borderId="0"/>
    <xf numFmtId="0" fontId="11" fillId="0" borderId="0"/>
    <xf numFmtId="0" fontId="87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87" fillId="0" borderId="0"/>
    <xf numFmtId="0" fontId="87" fillId="0" borderId="0"/>
    <xf numFmtId="0" fontId="11" fillId="0" borderId="0"/>
    <xf numFmtId="0" fontId="87" fillId="0" borderId="0"/>
    <xf numFmtId="0" fontId="27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88" fillId="0" borderId="0">
      <alignment vertical="center"/>
    </xf>
    <xf numFmtId="0" fontId="11" fillId="0" borderId="0"/>
    <xf numFmtId="0" fontId="11" fillId="0" borderId="0"/>
    <xf numFmtId="0" fontId="20" fillId="0" borderId="0"/>
    <xf numFmtId="0" fontId="20" fillId="0" borderId="0"/>
    <xf numFmtId="0" fontId="11" fillId="0" borderId="0"/>
    <xf numFmtId="0" fontId="11" fillId="0" borderId="0"/>
    <xf numFmtId="0" fontId="13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23" fillId="0" borderId="0"/>
    <xf numFmtId="0" fontId="1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89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9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8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9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86" fillId="0" borderId="0">
      <alignment vertical="center"/>
    </xf>
    <xf numFmtId="0" fontId="11" fillId="0" borderId="0"/>
    <xf numFmtId="0" fontId="11" fillId="0" borderId="0">
      <alignment vertical="center"/>
    </xf>
    <xf numFmtId="0" fontId="8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91" fillId="0" borderId="0">
      <alignment vertical="center"/>
    </xf>
    <xf numFmtId="0" fontId="91" fillId="0" borderId="0">
      <alignment vertical="center"/>
    </xf>
    <xf numFmtId="0" fontId="11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25" fillId="0" borderId="0"/>
    <xf numFmtId="0" fontId="91" fillId="0" borderId="0">
      <alignment vertical="center"/>
    </xf>
    <xf numFmtId="0" fontId="25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92" fillId="0" borderId="0"/>
    <xf numFmtId="0" fontId="93" fillId="0" borderId="0"/>
    <xf numFmtId="0" fontId="63" fillId="0" borderId="0"/>
    <xf numFmtId="49" fontId="21" fillId="0" borderId="0" applyFill="0" applyBorder="0"/>
    <xf numFmtId="0" fontId="94" fillId="0" borderId="0"/>
    <xf numFmtId="0" fontId="95" fillId="0" borderId="0"/>
    <xf numFmtId="0" fontId="94" fillId="0" borderId="0"/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11" fillId="0" borderId="0"/>
    <xf numFmtId="0" fontId="9" fillId="0" borderId="0">
      <alignment vertical="center"/>
    </xf>
    <xf numFmtId="0" fontId="8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97" fillId="0" borderId="0">
      <alignment vertical="center"/>
    </xf>
    <xf numFmtId="0" fontId="11" fillId="0" borderId="0"/>
    <xf numFmtId="0" fontId="11" fillId="0" borderId="0"/>
    <xf numFmtId="0" fontId="7" fillId="0" borderId="0">
      <alignment vertical="center"/>
    </xf>
    <xf numFmtId="0" fontId="7" fillId="0" borderId="0">
      <alignment vertical="center"/>
    </xf>
    <xf numFmtId="0" fontId="98" fillId="0" borderId="0"/>
    <xf numFmtId="0" fontId="98" fillId="0" borderId="0"/>
    <xf numFmtId="186" fontId="98" fillId="0" borderId="0"/>
    <xf numFmtId="186" fontId="98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8">
    <xf numFmtId="0" fontId="0" fillId="0" borderId="0" xfId="0"/>
    <xf numFmtId="49" fontId="25" fillId="0" borderId="0" xfId="1941" applyNumberFormat="1" applyFont="1" applyFill="1" applyAlignment="1">
      <alignment vertical="center"/>
    </xf>
    <xf numFmtId="49" fontId="25" fillId="0" borderId="0" xfId="1942" applyNumberFormat="1" applyFont="1" applyFill="1"/>
    <xf numFmtId="49" fontId="25" fillId="0" borderId="4" xfId="1942" quotePrefix="1" applyNumberFormat="1" applyFont="1" applyFill="1" applyBorder="1" applyAlignment="1">
      <alignment vertical="center"/>
    </xf>
    <xf numFmtId="49" fontId="25" fillId="0" borderId="4" xfId="1942" applyNumberFormat="1" applyFont="1" applyFill="1" applyBorder="1" applyAlignment="1">
      <alignment vertical="center"/>
    </xf>
    <xf numFmtId="3" fontId="25" fillId="0" borderId="4" xfId="1942" applyNumberFormat="1" applyFont="1" applyFill="1" applyBorder="1" applyAlignment="1">
      <alignment horizontal="right" vertical="center"/>
    </xf>
    <xf numFmtId="49" fontId="25" fillId="0" borderId="0" xfId="1942" applyNumberFormat="1" applyFont="1" applyFill="1" applyAlignment="1">
      <alignment vertical="center"/>
    </xf>
    <xf numFmtId="49" fontId="25" fillId="0" borderId="0" xfId="1942" applyNumberFormat="1" applyFont="1" applyFill="1" applyAlignment="1">
      <alignment horizontal="right" vertical="center"/>
    </xf>
    <xf numFmtId="49" fontId="25" fillId="0" borderId="0" xfId="1942" quotePrefix="1" applyNumberFormat="1" applyFont="1" applyFill="1" applyAlignment="1">
      <alignment vertical="center"/>
    </xf>
    <xf numFmtId="49" fontId="25" fillId="0" borderId="0" xfId="1941" applyNumberFormat="1" applyFont="1" applyFill="1" applyAlignment="1">
      <alignment horizontal="center" vertical="center"/>
    </xf>
    <xf numFmtId="49" fontId="25" fillId="0" borderId="23" xfId="1942" applyNumberFormat="1" applyFont="1" applyFill="1" applyBorder="1" applyAlignment="1">
      <alignment horizontal="center" vertical="center"/>
    </xf>
    <xf numFmtId="49" fontId="25" fillId="0" borderId="24" xfId="1942" applyNumberFormat="1" applyFont="1" applyFill="1" applyBorder="1" applyAlignment="1">
      <alignment horizontal="center" vertical="center"/>
    </xf>
    <xf numFmtId="49" fontId="25" fillId="0" borderId="3" xfId="1942" applyNumberFormat="1" applyFont="1" applyFill="1" applyBorder="1" applyAlignment="1">
      <alignment horizontal="center" vertical="center"/>
    </xf>
    <xf numFmtId="49" fontId="25" fillId="0" borderId="5" xfId="1942" applyNumberFormat="1" applyFont="1" applyFill="1" applyBorder="1" applyAlignment="1">
      <alignment horizontal="left" vertical="center"/>
    </xf>
    <xf numFmtId="49" fontId="25" fillId="0" borderId="11" xfId="1942" applyNumberFormat="1" applyFont="1" applyFill="1" applyBorder="1" applyAlignment="1">
      <alignment horizontal="left" vertical="center"/>
    </xf>
    <xf numFmtId="49" fontId="25" fillId="0" borderId="6" xfId="1942" applyNumberFormat="1" applyFont="1" applyFill="1" applyBorder="1" applyAlignment="1">
      <alignment horizontal="left" vertical="center"/>
    </xf>
    <xf numFmtId="49" fontId="25" fillId="0" borderId="7" xfId="1942" applyNumberFormat="1" applyFont="1" applyFill="1" applyBorder="1" applyAlignment="1">
      <alignment horizontal="left" vertical="center"/>
    </xf>
    <xf numFmtId="49" fontId="25" fillId="0" borderId="0" xfId="1942" applyNumberFormat="1" applyFont="1" applyFill="1" applyBorder="1" applyAlignment="1">
      <alignment horizontal="left" vertical="center"/>
    </xf>
    <xf numFmtId="49" fontId="25" fillId="0" borderId="8" xfId="1942" applyNumberFormat="1" applyFont="1" applyFill="1" applyBorder="1" applyAlignment="1">
      <alignment horizontal="left" vertical="center"/>
    </xf>
    <xf numFmtId="49" fontId="25" fillId="0" borderId="9" xfId="1942" applyNumberFormat="1" applyFont="1" applyFill="1" applyBorder="1" applyAlignment="1">
      <alignment horizontal="left" vertical="center"/>
    </xf>
    <xf numFmtId="49" fontId="25" fillId="0" borderId="22" xfId="1942" applyNumberFormat="1" applyFont="1" applyFill="1" applyBorder="1" applyAlignment="1">
      <alignment horizontal="left" vertical="center"/>
    </xf>
    <xf numFmtId="49" fontId="25" fillId="0" borderId="10" xfId="1942" applyNumberFormat="1" applyFont="1" applyFill="1" applyBorder="1" applyAlignment="1">
      <alignment horizontal="left" vertical="center"/>
    </xf>
    <xf numFmtId="49" fontId="25" fillId="0" borderId="23" xfId="1942" applyNumberFormat="1" applyFont="1" applyFill="1" applyBorder="1" applyAlignment="1">
      <alignment horizontal="left" vertical="center" wrapText="1"/>
    </xf>
    <xf numFmtId="49" fontId="25" fillId="0" borderId="24" xfId="1942" applyNumberFormat="1" applyFont="1" applyFill="1" applyBorder="1" applyAlignment="1">
      <alignment horizontal="left" vertical="center" wrapText="1"/>
    </xf>
    <xf numFmtId="49" fontId="25" fillId="0" borderId="3" xfId="1942" applyNumberFormat="1" applyFont="1" applyFill="1" applyBorder="1" applyAlignment="1">
      <alignment horizontal="left" vertical="center" wrapText="1"/>
    </xf>
    <xf numFmtId="49" fontId="25" fillId="0" borderId="23" xfId="1942" applyNumberFormat="1" applyFont="1" applyFill="1" applyBorder="1" applyAlignment="1">
      <alignment vertical="center"/>
    </xf>
    <xf numFmtId="49" fontId="25" fillId="0" borderId="24" xfId="1942" applyNumberFormat="1" applyFont="1" applyFill="1" applyBorder="1" applyAlignment="1">
      <alignment vertical="center"/>
    </xf>
    <xf numFmtId="49" fontId="25" fillId="0" borderId="3" xfId="1942" applyNumberFormat="1" applyFont="1" applyFill="1" applyBorder="1" applyAlignment="1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name="標準" xfId="0" builtin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TableStyle="TableStyleMedium2" defaultPivotStyle="PivotStyleLight16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45"/>
  <sheetViews>
    <sheetView showGridLines="0" tabSelected="1" zoomScale="85" zoomScaleNormal="85" workbookViewId="0">
      <pane ySplit="8" topLeftCell="A9" activePane="bottomLeft" state="frozen"/>
      <selection pane="bottomLeft" activeCell="A9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r="1" spans="1:8" s="1" customFormat="1">
      <c r="A1" s="9" t="s">
        <v>7</v>
      </c>
      <c r="B1" s="9"/>
      <c r="C1" s="9"/>
      <c r="D1" s="9"/>
      <c r="E1" s="9"/>
      <c r="F1" s="9"/>
      <c r="G1" s="9"/>
      <c r="H1" s="9"/>
    </row>
    <row r="2" spans="1:8" s="1" customFormat="1">
      <c r="A2" s="9" t="s">
        <v>8</v>
      </c>
      <c r="B2" s="9"/>
      <c r="C2" s="9"/>
      <c r="D2" s="9"/>
      <c r="E2" s="9"/>
      <c r="F2" s="9"/>
      <c r="G2" s="9"/>
      <c r="H2" s="9"/>
    </row>
    <row r="3" spans="1:8" ht="13.5" customHeight="1">
      <c r="A3" s="6"/>
      <c r="B3" s="6"/>
      <c r="C3" s="6"/>
      <c r="D3" s="6"/>
      <c r="E3" s="6"/>
      <c r="F3" s="6"/>
      <c r="G3" s="6"/>
      <c r="H3" s="6"/>
    </row>
    <row r="4" spans="1:8" ht="13.5" customHeight="1">
      <c r="A4" s="6"/>
      <c r="B4" s="6"/>
      <c r="C4" s="6"/>
      <c r="D4" s="6"/>
      <c r="E4" s="6"/>
      <c r="F4" s="6"/>
      <c r="G4" s="6"/>
      <c r="H4" s="6"/>
    </row>
    <row r="5" spans="1:8" ht="13.5" customHeight="1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r="7" spans="1:8" ht="13.5" customHeight="1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586.0</f>
        <v>586.0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260.0</f>
        <v>260.0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166.0</f>
        <v>166.0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66.0</f>
        <v>66.0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34.0</f>
        <v>34.0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20.0</f>
        <v>20.0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13.0</f>
        <v>13.0</v>
      </c>
    </row>
    <row r="16">
      <c r="A16" s="3" t="s">
        <v>10</v>
      </c>
      <c r="B16" s="4" t="s">
        <v>11</v>
      </c>
      <c r="C16" s="4" t="s">
        <v>12</v>
      </c>
      <c r="D16" s="3" t="n">
        <v>7.0</v>
      </c>
      <c r="E16" s="4" t="s">
        <v>34</v>
      </c>
      <c r="F16" s="4" t="s">
        <v>35</v>
      </c>
      <c r="G16" s="4" t="s">
        <v>36</v>
      </c>
      <c r="H16" s="5" t="n">
        <f>13.0</f>
        <v>13.0</v>
      </c>
    </row>
    <row r="17">
      <c r="A17" s="3" t="s">
        <v>37</v>
      </c>
      <c r="B17" s="4" t="s">
        <v>38</v>
      </c>
      <c r="C17" s="4" t="s">
        <v>39</v>
      </c>
      <c r="D17" s="3" t="n">
        <v>1.0</v>
      </c>
      <c r="E17" s="4" t="s">
        <v>13</v>
      </c>
      <c r="F17" s="4" t="s">
        <v>14</v>
      </c>
      <c r="G17" s="4" t="s">
        <v>15</v>
      </c>
      <c r="H17" s="5" t="n">
        <f>2404.0</f>
        <v>2404.0</v>
      </c>
    </row>
    <row r="18">
      <c r="A18" s="3" t="s">
        <v>37</v>
      </c>
      <c r="B18" s="4" t="s">
        <v>38</v>
      </c>
      <c r="C18" s="4" t="s">
        <v>39</v>
      </c>
      <c r="D18" s="3" t="n">
        <v>2.0</v>
      </c>
      <c r="E18" s="4" t="s">
        <v>16</v>
      </c>
      <c r="F18" s="4" t="s">
        <v>17</v>
      </c>
      <c r="G18" s="4" t="s">
        <v>18</v>
      </c>
      <c r="H18" s="5" t="n">
        <f>1996.0</f>
        <v>1996.0</v>
      </c>
    </row>
    <row r="19">
      <c r="A19" s="3" t="s">
        <v>37</v>
      </c>
      <c r="B19" s="4" t="s">
        <v>38</v>
      </c>
      <c r="C19" s="4" t="s">
        <v>39</v>
      </c>
      <c r="D19" s="3" t="n">
        <v>3.0</v>
      </c>
      <c r="E19" s="4" t="s">
        <v>25</v>
      </c>
      <c r="F19" s="4" t="s">
        <v>26</v>
      </c>
      <c r="G19" s="4" t="s">
        <v>27</v>
      </c>
      <c r="H19" s="5" t="n">
        <f>132.0</f>
        <v>132.0</v>
      </c>
    </row>
    <row r="20">
      <c r="A20" s="3" t="s">
        <v>37</v>
      </c>
      <c r="B20" s="4" t="s">
        <v>40</v>
      </c>
      <c r="C20" s="4" t="s">
        <v>41</v>
      </c>
      <c r="D20" s="3" t="n">
        <v>1.0</v>
      </c>
      <c r="E20" s="4" t="s">
        <v>16</v>
      </c>
      <c r="F20" s="4" t="s">
        <v>17</v>
      </c>
      <c r="G20" s="4" t="s">
        <v>18</v>
      </c>
      <c r="H20" s="5" t="n">
        <f>94.0</f>
        <v>94.0</v>
      </c>
    </row>
    <row r="21">
      <c r="A21" s="3" t="s">
        <v>37</v>
      </c>
      <c r="B21" s="4" t="s">
        <v>40</v>
      </c>
      <c r="C21" s="4" t="s">
        <v>41</v>
      </c>
      <c r="D21" s="3" t="n">
        <v>2.0</v>
      </c>
      <c r="E21" s="4" t="s">
        <v>13</v>
      </c>
      <c r="F21" s="4" t="s">
        <v>14</v>
      </c>
      <c r="G21" s="4" t="s">
        <v>15</v>
      </c>
      <c r="H21" s="5" t="n">
        <f>52.0</f>
        <v>52.0</v>
      </c>
    </row>
    <row r="22">
      <c r="A22" s="3" t="s">
        <v>37</v>
      </c>
      <c r="B22" s="4" t="s">
        <v>40</v>
      </c>
      <c r="C22" s="4" t="s">
        <v>41</v>
      </c>
      <c r="D22" s="3" t="n">
        <v>3.0</v>
      </c>
      <c r="E22" s="4" t="s">
        <v>25</v>
      </c>
      <c r="F22" s="4" t="s">
        <v>26</v>
      </c>
      <c r="G22" s="4" t="s">
        <v>27</v>
      </c>
      <c r="H22" s="5" t="n">
        <f>12.0</f>
        <v>12.0</v>
      </c>
    </row>
    <row r="23">
      <c r="A23" s="3" t="s">
        <v>37</v>
      </c>
      <c r="B23" s="4" t="s">
        <v>42</v>
      </c>
      <c r="C23" s="4" t="s">
        <v>43</v>
      </c>
      <c r="D23" s="3" t="n">
        <v>1.0</v>
      </c>
      <c r="E23" s="4" t="s">
        <v>13</v>
      </c>
      <c r="F23" s="4" t="s">
        <v>14</v>
      </c>
      <c r="G23" s="4" t="s">
        <v>15</v>
      </c>
      <c r="H23" s="5" t="n">
        <f>41780.0</f>
        <v>41780.0</v>
      </c>
    </row>
    <row r="24">
      <c r="A24" s="3" t="s">
        <v>37</v>
      </c>
      <c r="B24" s="4" t="s">
        <v>42</v>
      </c>
      <c r="C24" s="4" t="s">
        <v>43</v>
      </c>
      <c r="D24" s="3" t="n">
        <v>2.0</v>
      </c>
      <c r="E24" s="4" t="s">
        <v>16</v>
      </c>
      <c r="F24" s="4" t="s">
        <v>17</v>
      </c>
      <c r="G24" s="4" t="s">
        <v>18</v>
      </c>
      <c r="H24" s="5" t="n">
        <f>20344.0</f>
        <v>20344.0</v>
      </c>
    </row>
    <row r="25">
      <c r="A25" s="3" t="s">
        <v>37</v>
      </c>
      <c r="B25" s="4" t="s">
        <v>42</v>
      </c>
      <c r="C25" s="4" t="s">
        <v>43</v>
      </c>
      <c r="D25" s="3" t="n">
        <v>3.0</v>
      </c>
      <c r="E25" s="4" t="s">
        <v>25</v>
      </c>
      <c r="F25" s="4" t="s">
        <v>26</v>
      </c>
      <c r="G25" s="4" t="s">
        <v>27</v>
      </c>
      <c r="H25" s="5" t="n">
        <f>3582.0</f>
        <v>3582.0</v>
      </c>
    </row>
    <row r="26">
      <c r="A26" s="3" t="s">
        <v>37</v>
      </c>
      <c r="B26" s="4" t="s">
        <v>42</v>
      </c>
      <c r="C26" s="4" t="s">
        <v>43</v>
      </c>
      <c r="D26" s="3" t="n">
        <v>4.0</v>
      </c>
      <c r="E26" s="4" t="s">
        <v>19</v>
      </c>
      <c r="F26" s="4" t="s">
        <v>20</v>
      </c>
      <c r="G26" s="4" t="s">
        <v>21</v>
      </c>
      <c r="H26" s="5" t="n">
        <f>28.0</f>
        <v>28.0</v>
      </c>
    </row>
    <row r="27">
      <c r="A27" s="3" t="s">
        <v>37</v>
      </c>
      <c r="B27" s="4" t="s">
        <v>42</v>
      </c>
      <c r="C27" s="4" t="s">
        <v>43</v>
      </c>
      <c r="D27" s="3" t="n">
        <v>5.0</v>
      </c>
      <c r="E27" s="4" t="s">
        <v>44</v>
      </c>
      <c r="F27" s="4" t="s">
        <v>45</v>
      </c>
      <c r="G27" s="4" t="s">
        <v>46</v>
      </c>
      <c r="H27" s="5" t="n">
        <f>10.0</f>
        <v>10.0</v>
      </c>
    </row>
    <row r="28">
      <c r="A28" s="3" t="s">
        <v>47</v>
      </c>
      <c r="B28" s="4" t="s">
        <v>48</v>
      </c>
      <c r="C28" s="4" t="s">
        <v>49</v>
      </c>
      <c r="D28" s="3" t="n">
        <v>1.0</v>
      </c>
      <c r="E28" s="4" t="s">
        <v>19</v>
      </c>
      <c r="F28" s="4" t="s">
        <v>20</v>
      </c>
      <c r="G28" s="4" t="s">
        <v>21</v>
      </c>
      <c r="H28" s="5" t="n">
        <f>286.0</f>
        <v>286.0</v>
      </c>
    </row>
    <row r="29">
      <c r="A29" s="3" t="s">
        <v>47</v>
      </c>
      <c r="B29" s="4" t="s">
        <v>48</v>
      </c>
      <c r="C29" s="4" t="s">
        <v>49</v>
      </c>
      <c r="D29" s="3" t="n">
        <v>2.0</v>
      </c>
      <c r="E29" s="4" t="s">
        <v>13</v>
      </c>
      <c r="F29" s="4" t="s">
        <v>14</v>
      </c>
      <c r="G29" s="4" t="s">
        <v>15</v>
      </c>
      <c r="H29" s="5" t="n">
        <f>114.0</f>
        <v>114.0</v>
      </c>
    </row>
    <row r="30">
      <c r="A30" s="3" t="s">
        <v>47</v>
      </c>
      <c r="B30" s="4" t="s">
        <v>48</v>
      </c>
      <c r="C30" s="4" t="s">
        <v>49</v>
      </c>
      <c r="D30" s="3" t="n">
        <v>3.0</v>
      </c>
      <c r="E30" s="4" t="s">
        <v>50</v>
      </c>
      <c r="F30" s="4" t="s">
        <v>51</v>
      </c>
      <c r="G30" s="4" t="s">
        <v>52</v>
      </c>
      <c r="H30" s="5" t="n">
        <f>88.0</f>
        <v>88.0</v>
      </c>
    </row>
    <row r="31">
      <c r="A31" s="3" t="s">
        <v>47</v>
      </c>
      <c r="B31" s="4" t="s">
        <v>48</v>
      </c>
      <c r="C31" s="4" t="s">
        <v>49</v>
      </c>
      <c r="D31" s="3" t="n">
        <v>4.0</v>
      </c>
      <c r="E31" s="4" t="s">
        <v>25</v>
      </c>
      <c r="F31" s="4" t="s">
        <v>26</v>
      </c>
      <c r="G31" s="4" t="s">
        <v>27</v>
      </c>
      <c r="H31" s="5" t="n">
        <f>30.0</f>
        <v>30.0</v>
      </c>
    </row>
    <row r="32">
      <c r="A32" s="3" t="s">
        <v>47</v>
      </c>
      <c r="B32" s="4" t="s">
        <v>48</v>
      </c>
      <c r="C32" s="4" t="s">
        <v>49</v>
      </c>
      <c r="D32" s="3" t="n">
        <v>5.0</v>
      </c>
      <c r="E32" s="4" t="s">
        <v>53</v>
      </c>
      <c r="F32" s="4" t="s">
        <v>54</v>
      </c>
      <c r="G32" s="4" t="s">
        <v>55</v>
      </c>
      <c r="H32" s="5" t="n">
        <f>8.0</f>
        <v>8.0</v>
      </c>
    </row>
    <row r="33">
      <c r="A33" s="3" t="s">
        <v>56</v>
      </c>
      <c r="B33" s="4" t="s">
        <v>57</v>
      </c>
      <c r="C33" s="4" t="s">
        <v>58</v>
      </c>
      <c r="D33" s="3" t="n">
        <v>1.0</v>
      </c>
      <c r="E33" s="4" t="s">
        <v>13</v>
      </c>
      <c r="F33" s="4" t="s">
        <v>14</v>
      </c>
      <c r="G33" s="4" t="s">
        <v>15</v>
      </c>
      <c r="H33" s="5" t="n">
        <f>2.0</f>
        <v>2.0</v>
      </c>
    </row>
    <row r="34">
      <c r="A34" s="3" t="s">
        <v>56</v>
      </c>
      <c r="B34" s="4" t="s">
        <v>59</v>
      </c>
      <c r="C34" s="4" t="s">
        <v>60</v>
      </c>
      <c r="D34" s="3" t="n">
        <v>1.0</v>
      </c>
      <c r="E34" s="4" t="s">
        <v>13</v>
      </c>
      <c r="F34" s="4" t="s">
        <v>14</v>
      </c>
      <c r="G34" s="4" t="s">
        <v>15</v>
      </c>
      <c r="H34" s="5" t="n">
        <f>26.0</f>
        <v>26.0</v>
      </c>
    </row>
    <row r="35">
      <c r="A35" s="3" t="s">
        <v>56</v>
      </c>
      <c r="B35" s="4" t="s">
        <v>61</v>
      </c>
      <c r="C35" s="4" t="s">
        <v>62</v>
      </c>
      <c r="D35" s="3" t="n">
        <v>1.0</v>
      </c>
      <c r="E35" s="4" t="s">
        <v>13</v>
      </c>
      <c r="F35" s="4" t="s">
        <v>14</v>
      </c>
      <c r="G35" s="4" t="s">
        <v>15</v>
      </c>
      <c r="H35" s="5" t="n">
        <f>2.0</f>
        <v>2.0</v>
      </c>
    </row>
    <row r="36">
      <c r="A36" s="3" t="s">
        <v>56</v>
      </c>
      <c r="B36" s="4" t="s">
        <v>63</v>
      </c>
      <c r="C36" s="4" t="s">
        <v>64</v>
      </c>
      <c r="D36" s="3" t="n">
        <v>1.0</v>
      </c>
      <c r="E36" s="4" t="s">
        <v>13</v>
      </c>
      <c r="F36" s="4" t="s">
        <v>14</v>
      </c>
      <c r="G36" s="4" t="s">
        <v>15</v>
      </c>
      <c r="H36" s="5" t="n">
        <f>10.0</f>
        <v>10.0</v>
      </c>
    </row>
    <row r="37">
      <c r="A37" s="3" t="s">
        <v>56</v>
      </c>
      <c r="B37" s="4" t="s">
        <v>65</v>
      </c>
      <c r="C37" s="4" t="s">
        <v>66</v>
      </c>
      <c r="D37" s="3" t="n">
        <v>1.0</v>
      </c>
      <c r="E37" s="4" t="s">
        <v>13</v>
      </c>
      <c r="F37" s="4" t="s">
        <v>14</v>
      </c>
      <c r="G37" s="4" t="s">
        <v>15</v>
      </c>
      <c r="H37" s="5" t="n">
        <f>26.0</f>
        <v>26.0</v>
      </c>
    </row>
    <row r="38">
      <c r="A38" s="3" t="s">
        <v>56</v>
      </c>
      <c r="B38" s="4" t="s">
        <v>67</v>
      </c>
      <c r="C38" s="4" t="s">
        <v>68</v>
      </c>
      <c r="D38" s="3" t="n">
        <v>1.0</v>
      </c>
      <c r="E38" s="4" t="s">
        <v>13</v>
      </c>
      <c r="F38" s="4" t="s">
        <v>14</v>
      </c>
      <c r="G38" s="4" t="s">
        <v>15</v>
      </c>
      <c r="H38" s="5" t="n">
        <f>6.0</f>
        <v>6.0</v>
      </c>
    </row>
    <row r="39">
      <c r="A39" s="3" t="s">
        <v>56</v>
      </c>
      <c r="B39" s="4" t="s">
        <v>69</v>
      </c>
      <c r="C39" s="4" t="s">
        <v>70</v>
      </c>
      <c r="D39" s="3" t="n">
        <v>1.0</v>
      </c>
      <c r="E39" s="4" t="s">
        <v>13</v>
      </c>
      <c r="F39" s="4" t="s">
        <v>14</v>
      </c>
      <c r="G39" s="4" t="s">
        <v>15</v>
      </c>
      <c r="H39" s="5" t="n">
        <f>252.0</f>
        <v>252.0</v>
      </c>
    </row>
    <row r="40">
      <c r="A40" s="3" t="s">
        <v>56</v>
      </c>
      <c r="B40" s="4" t="s">
        <v>69</v>
      </c>
      <c r="C40" s="4" t="s">
        <v>70</v>
      </c>
      <c r="D40" s="3" t="n">
        <v>2.0</v>
      </c>
      <c r="E40" s="4" t="s">
        <v>22</v>
      </c>
      <c r="F40" s="4" t="s">
        <v>23</v>
      </c>
      <c r="G40" s="4" t="s">
        <v>24</v>
      </c>
      <c r="H40" s="5" t="n">
        <f>200.0</f>
        <v>200.0</v>
      </c>
    </row>
    <row r="41">
      <c r="A41" s="3" t="s">
        <v>56</v>
      </c>
      <c r="B41" s="4" t="s">
        <v>71</v>
      </c>
      <c r="C41" s="4" t="s">
        <v>72</v>
      </c>
      <c r="D41" s="3" t="n">
        <v>1.0</v>
      </c>
      <c r="E41" s="4" t="s">
        <v>13</v>
      </c>
      <c r="F41" s="4" t="s">
        <v>14</v>
      </c>
      <c r="G41" s="4" t="s">
        <v>15</v>
      </c>
      <c r="H41" s="5" t="n">
        <f>2.0</f>
        <v>2.0</v>
      </c>
    </row>
    <row r="42">
      <c r="A42" s="3" t="s">
        <v>56</v>
      </c>
      <c r="B42" s="4" t="s">
        <v>73</v>
      </c>
      <c r="C42" s="4" t="s">
        <v>74</v>
      </c>
      <c r="D42" s="3" t="n">
        <v>1.0</v>
      </c>
      <c r="E42" s="4" t="s">
        <v>13</v>
      </c>
      <c r="F42" s="4" t="s">
        <v>14</v>
      </c>
      <c r="G42" s="4" t="s">
        <v>15</v>
      </c>
      <c r="H42" s="5" t="n">
        <f>16.0</f>
        <v>16.0</v>
      </c>
    </row>
    <row r="43">
      <c r="A43" s="3" t="s">
        <v>56</v>
      </c>
      <c r="B43" s="4" t="s">
        <v>75</v>
      </c>
      <c r="C43" s="4" t="s">
        <v>76</v>
      </c>
      <c r="D43" s="3" t="n">
        <v>1.0</v>
      </c>
      <c r="E43" s="4" t="s">
        <v>13</v>
      </c>
      <c r="F43" s="4" t="s">
        <v>14</v>
      </c>
      <c r="G43" s="4" t="s">
        <v>15</v>
      </c>
      <c r="H43" s="5" t="n">
        <f>82.0</f>
        <v>82.0</v>
      </c>
    </row>
    <row r="44">
      <c r="A44" s="3" t="s">
        <v>56</v>
      </c>
      <c r="B44" s="4" t="s">
        <v>77</v>
      </c>
      <c r="C44" s="4" t="s">
        <v>78</v>
      </c>
      <c r="D44" s="3" t="n">
        <v>1.0</v>
      </c>
      <c r="E44" s="4" t="s">
        <v>13</v>
      </c>
      <c r="F44" s="4" t="s">
        <v>14</v>
      </c>
      <c r="G44" s="4" t="s">
        <v>15</v>
      </c>
      <c r="H44" s="5" t="n">
        <f>6.0</f>
        <v>6.0</v>
      </c>
    </row>
    <row r="45">
      <c r="A45" s="3" t="s">
        <v>56</v>
      </c>
      <c r="B45" s="4" t="s">
        <v>79</v>
      </c>
      <c r="C45" s="4" t="s">
        <v>80</v>
      </c>
      <c r="D45" s="3" t="n">
        <v>1.0</v>
      </c>
      <c r="E45" s="4" t="s">
        <v>13</v>
      </c>
      <c r="F45" s="4" t="s">
        <v>14</v>
      </c>
      <c r="G45" s="4" t="s">
        <v>15</v>
      </c>
      <c r="H45" s="5" t="n">
        <f>4.0</f>
        <v>4.0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left="0.23622047244094491" right="0.23622047244094491" top="0.35433070866141736" bottom="0.47244094488188981" header="0.11811023622047245" footer="0.11811023622047245"/>
  <pageSetup paperSize="9" scale="56" fitToHeight="0" orientation="portrait" r:id="rId1"/>
  <headerFooter alignWithMargins="0">
    <oddFooter>&amp;C&amp;P/&amp;N</oddFooter>
  </headerFooter>
  <customProperties>
    <customPr name="layoutContexts" r:id="rId2"/>
  </customProperties>
</worksheet>
</file>

<file path=docMetadata/LabelInfo.xml><?xml version="1.0" encoding="utf-8"?>
<clbl:labelList xmlns:clbl="http://schemas.microsoft.com/office/2020/mipLabelMetadata">
  <clbl:label id="{194db3f9-2286-46b9-ba58-9c0f26e25b2c}" enabled="1" method="Privilege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sum">
    <vt:filetime>2022-09-21T07:57:23Z</vt:filetime>
  </property>
</Properties>
</file>