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<sst xmlns="http://schemas.openxmlformats.org/spreadsheetml/2006/main" count="528" uniqueCount="129">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</sst>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DATE(2026,04,21)</f>
        <v>46133.0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DATE(2026,04,21)</f>
        <v>46133.0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515256.0</f>
        <v>515256.0</v>
      </c>
      <c r="E12" s="2" t="n">
        <f>30666.0</f>
        <v>30666.0</v>
      </c>
      <c r="F12" s="3" t="n">
        <f>1.0</f>
        <v>1.0</v>
      </c>
      <c r="G12" s="1" t="n">
        <f>3583248967422.0</f>
        <v>3.583248967422E12</v>
      </c>
      <c r="H12" s="2" t="n">
        <f>546546984172.0</f>
        <v>5.46546984172E11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515256.0</f>
        <v>515256.0</v>
      </c>
      <c r="E15" s="8" t="n">
        <f>30666.0</f>
        <v>30666.0</v>
      </c>
      <c r="F15" s="9" t="n">
        <f>1.0</f>
        <v>1.0</v>
      </c>
      <c r="G15" s="7" t="n">
        <f>3583248967422.0</f>
        <v>3.583248967422E12</v>
      </c>
      <c r="H15" s="8" t="n">
        <f>546546984172.0</f>
        <v>5.46546984172E11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7531.0</f>
        <v>7531.0</v>
      </c>
      <c r="E16" s="2" t="n">
        <f>98.0</f>
        <v>98.0</v>
      </c>
      <c r="F16" s="3" t="n">
        <f>0.015</f>
        <v>0.015</v>
      </c>
      <c r="G16" s="1" t="n">
        <f>885686467500.0</f>
        <v>8.856864675E11</v>
      </c>
      <c r="H16" s="2" t="n">
        <f>12764130000.0</f>
        <v>1.276413E10</v>
      </c>
      <c r="I16" s="3" t="n">
        <f>0.247</f>
        <v>0.247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7531.0</f>
        <v>7531.0</v>
      </c>
      <c r="E19" s="8" t="n">
        <f>98.0</f>
        <v>98.0</v>
      </c>
      <c r="F19" s="9" t="n">
        <f>0.015</f>
        <v>0.015</v>
      </c>
      <c r="G19" s="7" t="n">
        <f>885686467500.0</f>
        <v>8.856864675E11</v>
      </c>
      <c r="H19" s="8" t="n">
        <f>12764130000.0</f>
        <v>1.276413E10</v>
      </c>
      <c r="I19" s="9" t="n">
        <f>0.247</f>
        <v>0.247</v>
      </c>
    </row>
    <row r="20" spans="1:9" ht="24.9" customHeight="1">
      <c r="A20" s="51"/>
      <c r="B20" s="49" t="s">
        <v>21</v>
      </c>
      <c r="C20" s="22" t="s">
        <v>15</v>
      </c>
      <c r="D20" s="1" t="n">
        <f>498479.0</f>
        <v>498479.0</v>
      </c>
      <c r="E20" s="2" t="n">
        <f>30568.0</f>
        <v>30568.0</v>
      </c>
      <c r="F20" s="3" t="n">
        <f>0.967</f>
        <v>0.967</v>
      </c>
      <c r="G20" s="1" t="n">
        <f>2599803869922.0</f>
        <v>2.599803869922E12</v>
      </c>
      <c r="H20" s="2" t="n">
        <f>533782854172.0</f>
        <v>5.33782854172E11</v>
      </c>
      <c r="I20" s="3" t="n">
        <f>0.726</f>
        <v>0.726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498479.0</f>
        <v>498479.0</v>
      </c>
      <c r="E23" s="8" t="n">
        <f>30568.0</f>
        <v>30568.0</v>
      </c>
      <c r="F23" s="9" t="n">
        <f>0.967</f>
        <v>0.967</v>
      </c>
      <c r="G23" s="7" t="n">
        <f>2599803869922.0</f>
        <v>2.599803869922E12</v>
      </c>
      <c r="H23" s="8" t="n">
        <f>533782854172.0</f>
        <v>5.33782854172E11</v>
      </c>
      <c r="I23" s="9" t="n">
        <f>0.726</f>
        <v>0.726</v>
      </c>
    </row>
    <row r="24" spans="1:9" ht="24.9" customHeight="1">
      <c r="A24" s="51"/>
      <c r="B24" s="49" t="s">
        <v>22</v>
      </c>
      <c r="C24" s="22" t="s">
        <v>15</v>
      </c>
      <c r="D24" s="1" t="n">
        <f>8902.0</f>
        <v>8902.0</v>
      </c>
      <c r="E24" s="2" t="n">
        <f>0.0</f>
        <v>0.0</v>
      </c>
      <c r="F24" s="3" t="n">
        <f>0.017</f>
        <v>0.017</v>
      </c>
      <c r="G24" s="1" t="n">
        <f>96346946000.0</f>
        <v>9.6346946E10</v>
      </c>
      <c r="H24" s="2" t="n">
        <f>0.0</f>
        <v>0.0</v>
      </c>
      <c r="I24" s="3" t="n">
        <f>0.027</f>
        <v>0.027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8902.0</f>
        <v>8902.0</v>
      </c>
      <c r="E27" s="8" t="n">
        <f>0.0</f>
        <v>0.0</v>
      </c>
      <c r="F27" s="9" t="n">
        <f>0.017</f>
        <v>0.017</v>
      </c>
      <c r="G27" s="7" t="n">
        <f>96346946000.0</f>
        <v>9.6346946E10</v>
      </c>
      <c r="H27" s="8" t="n">
        <f>0.0</f>
        <v>0.0</v>
      </c>
      <c r="I27" s="9" t="n">
        <f>0.027</f>
        <v>0.027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344.0</f>
        <v>344.0</v>
      </c>
      <c r="E28" s="2" t="n">
        <f>0.0</f>
        <v>0.0</v>
      </c>
      <c r="F28" s="3" t="n">
        <f>0.001</f>
        <v>0.001</v>
      </c>
      <c r="G28" s="1" t="n">
        <f>1411684000.0</f>
        <v>1.411684E9</v>
      </c>
      <c r="H28" s="2" t="n">
        <f>0.0</f>
        <v>0.0</v>
      </c>
      <c r="I28" s="3" t="n">
        <f>0.0</f>
        <v>0.0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344.0</f>
        <v>344.0</v>
      </c>
      <c r="E31" s="8" t="n">
        <f>0.0</f>
        <v>0.0</v>
      </c>
      <c r="F31" s="9" t="n">
        <f>0.001</f>
        <v>0.001</v>
      </c>
      <c r="G31" s="7" t="n">
        <f>1411684000.0</f>
        <v>1.411684E9</v>
      </c>
      <c r="H31" s="8" t="n">
        <f>0.0</f>
        <v>0.0</v>
      </c>
      <c r="I31" s="9" t="n">
        <f>0.0</f>
        <v>0.0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46133.0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46133.0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14788</f>
        <v>14788.0</v>
      </c>
      <c r="E11" s="2" t="n">
        <f>4683</f>
        <v>4683.0</v>
      </c>
      <c r="F11" s="3" t="n">
        <f>1</f>
        <v>1.0</v>
      </c>
      <c r="G11" s="1" t="n">
        <f>8667166307</f>
        <v>8.667166307E9</v>
      </c>
      <c r="H11" s="2" t="n">
        <f>7781114207</f>
        <v>7.781114207E9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14788</f>
        <v>14788.0</v>
      </c>
      <c r="E14" s="8" t="n">
        <f>4683</f>
        <v>4683.0</v>
      </c>
      <c r="F14" s="9" t="n">
        <f>1</f>
        <v>1.0</v>
      </c>
      <c r="G14" s="7" t="n">
        <f>8667166307</f>
        <v>8.667166307E9</v>
      </c>
      <c r="H14" s="8" t="n">
        <f>7781114207</f>
        <v>7.781114207E9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30</f>
        <v>30.0</v>
      </c>
      <c r="E15" s="2" t="n">
        <f>0</f>
        <v>0.0</v>
      </c>
      <c r="F15" s="3" t="n">
        <f>0.002</f>
        <v>0.002</v>
      </c>
      <c r="G15" s="1" t="n">
        <f>3900000</f>
        <v>3900000.0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30</f>
        <v>30.0</v>
      </c>
      <c r="E18" s="8" t="n">
        <f>0</f>
        <v>0.0</v>
      </c>
      <c r="F18" s="9" t="n">
        <f>0.002</f>
        <v>0.002</v>
      </c>
      <c r="G18" s="7" t="n">
        <f>3900000</f>
        <v>3900000.0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14758</f>
        <v>14758.0</v>
      </c>
      <c r="E19" s="2" t="n">
        <f>4683</f>
        <v>4683.0</v>
      </c>
      <c r="F19" s="3" t="n">
        <f>0.998</f>
        <v>0.998</v>
      </c>
      <c r="G19" s="1" t="n">
        <f>8663266307</f>
        <v>8.663266307E9</v>
      </c>
      <c r="H19" s="2" t="n">
        <f>7781114207</f>
        <v>7.781114207E9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14758</f>
        <v>14758.0</v>
      </c>
      <c r="E22" s="8" t="n">
        <f>4683</f>
        <v>4683.0</v>
      </c>
      <c r="F22" s="9" t="n">
        <f>0.998</f>
        <v>0.998</v>
      </c>
      <c r="G22" s="7" t="n">
        <f>8663266307</f>
        <v>8.663266307E9</v>
      </c>
      <c r="H22" s="8" t="n">
        <f>7781114207</f>
        <v>7.781114207E9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46133.0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46133.0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11814.0</v>
      </c>
      <c r="F12" s="2" t="n">
        <f>5068</f>
        <v>5068.0</v>
      </c>
      <c r="G12" s="1" t="n">
        <v>6.967026102E11</v>
      </c>
      <c r="H12" s="2" t="n">
        <f>298583290200</f>
        <v>2.985832902E11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11814.0</v>
      </c>
      <c r="F15" s="8" t="n">
        <f>5068</f>
        <v>5068.0</v>
      </c>
      <c r="G15" s="7" t="n">
        <v>6.967026102E11</v>
      </c>
      <c r="H15" s="8" t="n">
        <f>298583290200</f>
        <v>2.985832902E11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173594.0</v>
      </c>
      <c r="F16" s="2" t="n">
        <f>22474</f>
        <v>22474.0</v>
      </c>
      <c r="G16" s="1" t="n">
        <v>1.024635218432E12</v>
      </c>
      <c r="H16" s="2" t="n">
        <f>132619884432</f>
        <v>1.32619884432E11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173594.0</v>
      </c>
      <c r="F19" s="8" t="n">
        <f>22474</f>
        <v>22474.0</v>
      </c>
      <c r="G19" s="7" t="n">
        <v>1.024635218432E12</v>
      </c>
      <c r="H19" s="8" t="n">
        <f>132619884432</f>
        <v>1.32619884432E11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285266.0</v>
      </c>
      <c r="F20" s="2" t="str">
        <f>"－"</f>
        <v>－</v>
      </c>
      <c r="G20" s="1" t="n">
        <v>1.6838171515E11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285266.0</v>
      </c>
      <c r="F23" s="8" t="str">
        <f>"－"</f>
        <v>－</v>
      </c>
      <c r="G23" s="7" t="n">
        <v>1.6838171515E11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18016.0</v>
      </c>
      <c r="F24" s="2" t="n">
        <f>2683</f>
        <v>2683.0</v>
      </c>
      <c r="G24" s="1" t="n">
        <v>6.8254846E11</v>
      </c>
      <c r="H24" s="2" t="n">
        <f>101527695000</f>
        <v>1.01527695E11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18016.0</v>
      </c>
      <c r="F27" s="8" t="n">
        <f>2683</f>
        <v>2683.0</v>
      </c>
      <c r="G27" s="7" t="n">
        <v>6.8254846E11</v>
      </c>
      <c r="H27" s="8" t="n">
        <f>101527695000</f>
        <v>1.01527695E11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5188.0</v>
      </c>
      <c r="F28" s="2" t="n">
        <f>241</f>
        <v>241.0</v>
      </c>
      <c r="G28" s="1" t="n">
        <v>1.96571015E10</v>
      </c>
      <c r="H28" s="2" t="n">
        <f>912952500</f>
        <v>9.129525E8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5188.0</v>
      </c>
      <c r="F31" s="8" t="n">
        <f>241</f>
        <v>241.0</v>
      </c>
      <c r="G31" s="7" t="n">
        <v>1.96571015E10</v>
      </c>
      <c r="H31" s="8" t="n">
        <f>912952500</f>
        <v>9.129525E8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467.0</v>
      </c>
      <c r="F36" s="2" t="n">
        <f>0</f>
        <v>0.0</v>
      </c>
      <c r="G36" s="1" t="n">
        <v>1.6040115E9</v>
      </c>
      <c r="H36" s="2" t="n">
        <f>0</f>
        <v>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467.0</v>
      </c>
      <c r="F39" s="8" t="n">
        <f>0</f>
        <v>0.0</v>
      </c>
      <c r="G39" s="7" t="n">
        <v>1.6040115E9</v>
      </c>
      <c r="H39" s="8" t="n">
        <f>0</f>
        <v>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24.0</v>
      </c>
      <c r="F48" s="2" t="n">
        <f>24</f>
        <v>24.0</v>
      </c>
      <c r="G48" s="1" t="n">
        <v>4.605194E7</v>
      </c>
      <c r="H48" s="2" t="n">
        <f>46051940</f>
        <v>4.605194E7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24.0</v>
      </c>
      <c r="F51" s="8" t="n">
        <f>24</f>
        <v>24.0</v>
      </c>
      <c r="G51" s="7" t="n">
        <v>4.605194E7</v>
      </c>
      <c r="H51" s="8" t="n">
        <f>46051940</f>
        <v>4.605194E7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807.0</v>
      </c>
      <c r="F56" s="2" t="n">
        <f>25</f>
        <v>25.0</v>
      </c>
      <c r="G56" s="1" t="n">
        <v>6.334198E8</v>
      </c>
      <c r="H56" s="2" t="n">
        <f>19643800</f>
        <v>1.96438E7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807.0</v>
      </c>
      <c r="F59" s="8" t="n">
        <f>25</f>
        <v>25.0</v>
      </c>
      <c r="G59" s="7" t="n">
        <v>6.334198E8</v>
      </c>
      <c r="H59" s="8" t="n">
        <f>19643800</f>
        <v>1.96438E7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121.0</v>
      </c>
      <c r="F60" s="2" t="n">
        <f>5</f>
        <v>5.0</v>
      </c>
      <c r="G60" s="1" t="n">
        <v>5.989554E8</v>
      </c>
      <c r="H60" s="2" t="n">
        <f>24760300</f>
        <v>2.47603E7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121.0</v>
      </c>
      <c r="F63" s="8" t="n">
        <f>5</f>
        <v>5.0</v>
      </c>
      <c r="G63" s="7" t="n">
        <v>5.989554E8</v>
      </c>
      <c r="H63" s="8" t="n">
        <f>24760300</f>
        <v>2.47603E7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48.0</v>
      </c>
      <c r="F72" s="2" t="n">
        <f>48</f>
        <v>48.0</v>
      </c>
      <c r="G72" s="1" t="n">
        <v>4.8576E7</v>
      </c>
      <c r="H72" s="2" t="n">
        <f>48576000</f>
        <v>4.8576E7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48.0</v>
      </c>
      <c r="F75" s="8" t="n">
        <f>48</f>
        <v>48.0</v>
      </c>
      <c r="G75" s="7" t="n">
        <v>4.8576E7</v>
      </c>
      <c r="H75" s="8" t="n">
        <f>48576000</f>
        <v>4.8576E7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3132.0</v>
      </c>
      <c r="F92" s="2" t="n">
        <f>0</f>
        <v>0.0</v>
      </c>
      <c r="G92" s="1" t="n">
        <v>4.9430936E9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3132.0</v>
      </c>
      <c r="F95" s="8" t="n">
        <f>0</f>
        <v>0.0</v>
      </c>
      <c r="G95" s="7" t="n">
        <v>4.9430936E9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2.0</v>
      </c>
      <c r="F96" s="2" t="n">
        <f>0</f>
        <v>0.0</v>
      </c>
      <c r="G96" s="1" t="n">
        <v>4656400.0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2.0</v>
      </c>
      <c r="F99" s="8" t="n">
        <f>0</f>
        <v>0.0</v>
      </c>
      <c r="G99" s="7" t="n">
        <v>4656400.0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0.0</v>
      </c>
      <c r="F100" s="2" t="n">
        <f>0</f>
        <v>0.0</v>
      </c>
      <c r="G100" s="1" t="n">
        <v>0.0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0.0</v>
      </c>
      <c r="F103" s="8" t="n">
        <f>0</f>
        <v>0.0</v>
      </c>
      <c r="G103" s="7" t="n">
        <v>0.0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6627.0</v>
      </c>
      <c r="F108" s="2" t="n">
        <f>98</f>
        <v>98.0</v>
      </c>
      <c r="G108" s="1" t="n">
        <v>8.6326646E11</v>
      </c>
      <c r="H108" s="2" t="n">
        <f>12764130000</f>
        <v>1.276413E10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6627.0</v>
      </c>
      <c r="F111" s="8" t="n">
        <f>98</f>
        <v>98.0</v>
      </c>
      <c r="G111" s="7" t="n">
        <v>8.6326646E11</v>
      </c>
      <c r="H111" s="8" t="n">
        <f>12764130000</f>
        <v>1.276413E10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904.0</v>
      </c>
      <c r="F120" s="2" t="n">
        <f>0</f>
        <v>0.0</v>
      </c>
      <c r="G120" s="1" t="n">
        <v>2.24200075E10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904.0</v>
      </c>
      <c r="F123" s="8" t="n">
        <f>0</f>
        <v>0.0</v>
      </c>
      <c r="G123" s="7" t="n">
        <v>2.24200075E10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3180.0</v>
      </c>
      <c r="F124" s="2" t="n">
        <f>0</f>
        <v>0.0</v>
      </c>
      <c r="G124" s="1" t="n">
        <v>8.034095E10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3180.0</v>
      </c>
      <c r="F127" s="8" t="n">
        <f>0</f>
        <v>0.0</v>
      </c>
      <c r="G127" s="7" t="n">
        <v>8.034095E10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164.0</v>
      </c>
      <c r="F128" s="2" t="n">
        <f>0</f>
        <v>0.0</v>
      </c>
      <c r="G128" s="1" t="n">
        <v>4.139587E8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164.0</v>
      </c>
      <c r="F131" s="8" t="n">
        <f>0</f>
        <v>0.0</v>
      </c>
      <c r="G131" s="7" t="n">
        <v>4.139587E8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3897.0</v>
      </c>
      <c r="F132" s="2" t="n">
        <f>0</f>
        <v>0.0</v>
      </c>
      <c r="G132" s="1" t="n">
        <v>9.8723087E9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3897.0</v>
      </c>
      <c r="F135" s="8" t="n">
        <f>0</f>
        <v>0.0</v>
      </c>
      <c r="G135" s="7" t="n">
        <v>9.8723087E9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140.0</v>
      </c>
      <c r="F136" s="2" t="n">
        <f>0</f>
        <v>0.0</v>
      </c>
      <c r="G136" s="1" t="n">
        <v>3.516298E8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140.0</v>
      </c>
      <c r="F139" s="8" t="n">
        <f>0</f>
        <v>0.0</v>
      </c>
      <c r="G139" s="7" t="n">
        <v>3.516298E8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881.0</v>
      </c>
      <c r="F144" s="2" t="n">
        <f>0</f>
        <v>0.0</v>
      </c>
      <c r="G144" s="1" t="n">
        <v>4.6197495E9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881.0</v>
      </c>
      <c r="F147" s="8" t="n">
        <f>0</f>
        <v>0.0</v>
      </c>
      <c r="G147" s="7" t="n">
        <v>4.6197495E9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107.0</v>
      </c>
      <c r="F148" s="2" t="n">
        <f>0</f>
        <v>0.0</v>
      </c>
      <c r="G148" s="1" t="n">
        <v>1.140101E8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107.0</v>
      </c>
      <c r="F151" s="8" t="n">
        <f>0</f>
        <v>0.0</v>
      </c>
      <c r="G151" s="7" t="n">
        <v>1.140101E8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199.0</v>
      </c>
      <c r="F152" s="2" t="n">
        <f>0</f>
        <v>0.0</v>
      </c>
      <c r="G152" s="1" t="n">
        <v>2.08585E8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199.0</v>
      </c>
      <c r="F155" s="8" t="n">
        <f>0</f>
        <v>0.0</v>
      </c>
      <c r="G155" s="7" t="n">
        <v>2.08585E8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246.0</v>
      </c>
      <c r="F156" s="2" t="n">
        <f>0</f>
        <v>0.0</v>
      </c>
      <c r="G156" s="1" t="n">
        <v>2.602217E8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246.0</v>
      </c>
      <c r="F159" s="8" t="n">
        <f>0</f>
        <v>0.0</v>
      </c>
      <c r="G159" s="7" t="n">
        <v>2.602217E8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61.0</v>
      </c>
      <c r="F168" s="2" t="n">
        <f>0</f>
        <v>0.0</v>
      </c>
      <c r="G168" s="1" t="n">
        <v>1.193625E8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61.0</v>
      </c>
      <c r="F171" s="8" t="n">
        <f>0</f>
        <v>0.0</v>
      </c>
      <c r="G171" s="7" t="n">
        <v>1.193625E8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27.0</v>
      </c>
      <c r="F176" s="2" t="n">
        <f>0</f>
        <v>0.0</v>
      </c>
      <c r="G176" s="1" t="n">
        <v>4.617E7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27.0</v>
      </c>
      <c r="F179" s="8" t="n">
        <f>0</f>
        <v>0.0</v>
      </c>
      <c r="G179" s="7" t="n">
        <v>4.617E7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344.0</v>
      </c>
      <c r="F204" s="2" t="n">
        <f>0</f>
        <v>0.0</v>
      </c>
      <c r="G204" s="1" t="n">
        <v>1.411684E9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344.0</v>
      </c>
      <c r="F207" s="8" t="n">
        <f>0</f>
        <v>0.0</v>
      </c>
      <c r="G207" s="7" t="n">
        <v>1.411684E9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0.0</v>
      </c>
      <c r="F220" s="2" t="n">
        <f>0</f>
        <v>0.0</v>
      </c>
      <c r="G220" s="1" t="n">
        <v>0.0</v>
      </c>
      <c r="H220" s="2" t="n">
        <f>0</f>
        <v>0.0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0.0</v>
      </c>
      <c r="F223" s="8" t="n">
        <f>0</f>
        <v>0.0</v>
      </c>
      <c r="G223" s="7" t="n">
        <v>0.0</v>
      </c>
      <c r="H223" s="8" t="n">
        <f>0</f>
        <v>0.0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46133.0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46133.0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3700</f>
        <v>3700.0</v>
      </c>
      <c r="E12" s="32" t="n">
        <f>2684</f>
        <v>2684.0</v>
      </c>
      <c r="F12" s="31" t="n">
        <f>1487</f>
        <v>1487.0</v>
      </c>
      <c r="G12" s="32" t="n">
        <f>532</f>
        <v>532.0</v>
      </c>
      <c r="H12" s="31" t="n">
        <f>5187</f>
        <v>5187.0</v>
      </c>
      <c r="I12" s="32" t="n">
        <f>3216</f>
        <v>3216.0</v>
      </c>
      <c r="J12" s="31" t="n">
        <f>7295138410</f>
        <v>7.29513841E9</v>
      </c>
      <c r="K12" s="32" t="n">
        <f>7052403410</f>
        <v>7.05240341E9</v>
      </c>
      <c r="L12" s="31" t="n">
        <f>644878880</f>
        <v>6.4487888E8</v>
      </c>
      <c r="M12" s="32" t="n">
        <f>242747880</f>
        <v>2.4274788E8</v>
      </c>
      <c r="N12" s="31" t="n">
        <f>7940017290</f>
        <v>7.94001729E9</v>
      </c>
      <c r="O12" s="32" t="n">
        <f>7295151290</f>
        <v>7.29515129E9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3700</f>
        <v>3700.0</v>
      </c>
      <c r="E15" s="36" t="n">
        <f>2684</f>
        <v>2684.0</v>
      </c>
      <c r="F15" s="35" t="n">
        <f>1487</f>
        <v>1487.0</v>
      </c>
      <c r="G15" s="36" t="n">
        <f>532</f>
        <v>532.0</v>
      </c>
      <c r="H15" s="35" t="n">
        <f>5187</f>
        <v>5187.0</v>
      </c>
      <c r="I15" s="36" t="n">
        <f>3216</f>
        <v>3216.0</v>
      </c>
      <c r="J15" s="35" t="n">
        <f>7295138410</f>
        <v>7.29513841E9</v>
      </c>
      <c r="K15" s="36" t="n">
        <f>7052403410</f>
        <v>7.05240341E9</v>
      </c>
      <c r="L15" s="35" t="n">
        <f>644878880</f>
        <v>6.4487888E8</v>
      </c>
      <c r="M15" s="36" t="n">
        <f>242747880</f>
        <v>2.4274788E8</v>
      </c>
      <c r="N15" s="35" t="n">
        <f>7940017290</f>
        <v>7.94001729E9</v>
      </c>
      <c r="O15" s="36" t="n">
        <f>7295151290</f>
        <v>7.29515129E9</v>
      </c>
    </row>
    <row r="16" spans="1:15" ht="24.9" customHeight="1">
      <c r="A16" s="48"/>
      <c r="B16" s="67" t="s">
        <v>105</v>
      </c>
      <c r="C16" s="22" t="s">
        <v>15</v>
      </c>
      <c r="D16" s="31" t="n">
        <f>5263</f>
        <v>5263.0</v>
      </c>
      <c r="E16" s="32" t="n">
        <f>450</f>
        <v>450.0</v>
      </c>
      <c r="F16" s="31" t="n">
        <f>3401</f>
        <v>3401.0</v>
      </c>
      <c r="G16" s="32" t="n">
        <f>110</f>
        <v>110.0</v>
      </c>
      <c r="H16" s="31" t="n">
        <f>8664</f>
        <v>8664.0</v>
      </c>
      <c r="I16" s="32" t="n">
        <f>560</f>
        <v>560.0</v>
      </c>
      <c r="J16" s="31" t="n">
        <f>112015280</f>
        <v>1.1201528E8</v>
      </c>
      <c r="K16" s="32" t="n">
        <f>1894180</f>
        <v>1894180.0</v>
      </c>
      <c r="L16" s="31" t="n">
        <f>127810340</f>
        <v>1.2781034E8</v>
      </c>
      <c r="M16" s="32" t="n">
        <f>645340</f>
        <v>645340.0</v>
      </c>
      <c r="N16" s="31" t="n">
        <f>239825620</f>
        <v>2.3982562E8</v>
      </c>
      <c r="O16" s="32" t="n">
        <f>2539520</f>
        <v>2539520.0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5263</f>
        <v>5263.0</v>
      </c>
      <c r="E19" s="36" t="n">
        <f>450</f>
        <v>450.0</v>
      </c>
      <c r="F19" s="35" t="n">
        <f>3401</f>
        <v>3401.0</v>
      </c>
      <c r="G19" s="36" t="n">
        <f>110</f>
        <v>110.0</v>
      </c>
      <c r="H19" s="35" t="n">
        <f>8664</f>
        <v>8664.0</v>
      </c>
      <c r="I19" s="36" t="n">
        <f>560</f>
        <v>560.0</v>
      </c>
      <c r="J19" s="35" t="n">
        <f>112015280</f>
        <v>1.1201528E8</v>
      </c>
      <c r="K19" s="36" t="n">
        <f>1894180</f>
        <v>1894180.0</v>
      </c>
      <c r="L19" s="35" t="n">
        <f>127810340</f>
        <v>1.2781034E8</v>
      </c>
      <c r="M19" s="36" t="n">
        <f>645340</f>
        <v>645340.0</v>
      </c>
      <c r="N19" s="35" t="n">
        <f>239825620</f>
        <v>2.3982562E8</v>
      </c>
      <c r="O19" s="36" t="n">
        <f>2539520</f>
        <v>2539520.0</v>
      </c>
    </row>
    <row r="20" spans="1:15" ht="24.9" customHeight="1">
      <c r="A20" s="48"/>
      <c r="B20" s="67" t="s">
        <v>106</v>
      </c>
      <c r="C20" s="22" t="s">
        <v>15</v>
      </c>
      <c r="D20" s="31" t="n">
        <f>257</f>
        <v>257.0</v>
      </c>
      <c r="E20" s="32" t="n">
        <f>257</f>
        <v>257.0</v>
      </c>
      <c r="F20" s="31" t="n">
        <f>650</f>
        <v>650.0</v>
      </c>
      <c r="G20" s="32" t="n">
        <f>650</f>
        <v>650.0</v>
      </c>
      <c r="H20" s="31" t="n">
        <f>907</f>
        <v>907.0</v>
      </c>
      <c r="I20" s="32" t="n">
        <f>907</f>
        <v>907.0</v>
      </c>
      <c r="J20" s="31" t="n">
        <f>340043897</f>
        <v>3.40043897E8</v>
      </c>
      <c r="K20" s="32" t="n">
        <f>340043897</f>
        <v>3.40043897E8</v>
      </c>
      <c r="L20" s="31" t="n">
        <f>143379500</f>
        <v>1.433795E8</v>
      </c>
      <c r="M20" s="32" t="n">
        <f>143379500</f>
        <v>1.433795E8</v>
      </c>
      <c r="N20" s="31" t="n">
        <f>483423397</f>
        <v>4.83423397E8</v>
      </c>
      <c r="O20" s="32" t="n">
        <f>483423397</f>
        <v>4.83423397E8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257</f>
        <v>257.0</v>
      </c>
      <c r="E23" s="36" t="n">
        <f>257</f>
        <v>257.0</v>
      </c>
      <c r="F23" s="35" t="n">
        <f>650</f>
        <v>650.0</v>
      </c>
      <c r="G23" s="36" t="n">
        <f>650</f>
        <v>650.0</v>
      </c>
      <c r="H23" s="35" t="n">
        <f>907</f>
        <v>907.0</v>
      </c>
      <c r="I23" s="36" t="n">
        <f>907</f>
        <v>907.0</v>
      </c>
      <c r="J23" s="35" t="n">
        <f>340043897</f>
        <v>3.40043897E8</v>
      </c>
      <c r="K23" s="36" t="n">
        <f>340043897</f>
        <v>3.40043897E8</v>
      </c>
      <c r="L23" s="35" t="n">
        <f>143379500</f>
        <v>1.433795E8</v>
      </c>
      <c r="M23" s="36" t="n">
        <f>143379500</f>
        <v>1.433795E8</v>
      </c>
      <c r="N23" s="35" t="n">
        <f>483423397</f>
        <v>4.83423397E8</v>
      </c>
      <c r="O23" s="36" t="n">
        <f>483423397</f>
        <v>4.83423397E8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30</f>
        <v>30.0</v>
      </c>
      <c r="E36" s="37" t="n">
        <f>0</f>
        <v>0.0</v>
      </c>
      <c r="F36" s="31" t="n">
        <f>0</f>
        <v>0.0</v>
      </c>
      <c r="G36" s="37" t="n">
        <f>0</f>
        <v>0.0</v>
      </c>
      <c r="H36" s="31" t="n">
        <f>30</f>
        <v>30.0</v>
      </c>
      <c r="I36" s="37" t="n">
        <f>0</f>
        <v>0.0</v>
      </c>
      <c r="J36" s="31" t="n">
        <f>3900000</f>
        <v>3900000.0</v>
      </c>
      <c r="K36" s="37" t="n">
        <f>0</f>
        <v>0.0</v>
      </c>
      <c r="L36" s="31" t="n">
        <f>0</f>
        <v>0.0</v>
      </c>
      <c r="M36" s="37" t="n">
        <f>0</f>
        <v>0.0</v>
      </c>
      <c r="N36" s="31" t="n">
        <f>3900000</f>
        <v>3900000.0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30</f>
        <v>30.0</v>
      </c>
      <c r="E39" s="36" t="n">
        <f>0</f>
        <v>0.0</v>
      </c>
      <c r="F39" s="35" t="n">
        <f>0</f>
        <v>0.0</v>
      </c>
      <c r="G39" s="36" t="n">
        <f>0</f>
        <v>0.0</v>
      </c>
      <c r="H39" s="35" t="n">
        <f>30</f>
        <v>30.0</v>
      </c>
      <c r="I39" s="36" t="n">
        <f>0</f>
        <v>0.0</v>
      </c>
      <c r="J39" s="35" t="n">
        <f>3900000</f>
        <v>3900000.0</v>
      </c>
      <c r="K39" s="36" t="n">
        <f>0</f>
        <v>0.0</v>
      </c>
      <c r="L39" s="35" t="n">
        <f>0</f>
        <v>0.0</v>
      </c>
      <c r="M39" s="36" t="n">
        <f>0</f>
        <v>0.0</v>
      </c>
      <c r="N39" s="35" t="n">
        <f>3900000</f>
        <v>3900000.0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