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<sst xmlns="http://schemas.openxmlformats.org/spreadsheetml/2006/main" count="528" uniqueCount="129">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</sst>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DATE(2026,05,11)</f>
        <v>46153.0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DATE(2026,05,11)</f>
        <v>46153.0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627735.0</f>
        <v>627735.0</v>
      </c>
      <c r="E12" s="2" t="n">
        <f>33945.0</f>
        <v>33945.0</v>
      </c>
      <c r="F12" s="3" t="n">
        <f>1.0</f>
        <v>1.0</v>
      </c>
      <c r="G12" s="1" t="n">
        <f>4303429308650.0</f>
        <v>4.30342930865E12</v>
      </c>
      <c r="H12" s="2" t="n">
        <f>288577688450.0</f>
        <v>2.8857768845E11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627735.0</f>
        <v>627735.0</v>
      </c>
      <c r="E15" s="8" t="n">
        <f>33945.0</f>
        <v>33945.0</v>
      </c>
      <c r="F15" s="9" t="n">
        <f>1.0</f>
        <v>1.0</v>
      </c>
      <c r="G15" s="7" t="n">
        <f>4303429308650.0</f>
        <v>4.30342930865E12</v>
      </c>
      <c r="H15" s="8" t="n">
        <f>288577688450.0</f>
        <v>2.8857768845E11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12556.0</f>
        <v>12556.0</v>
      </c>
      <c r="E16" s="2" t="n">
        <f>178.0</f>
        <v>178.0</v>
      </c>
      <c r="F16" s="3" t="n">
        <f>0.02</f>
        <v>0.02</v>
      </c>
      <c r="G16" s="1" t="n">
        <f>1303009021250.0</f>
        <v>1.30300902125E12</v>
      </c>
      <c r="H16" s="2" t="n">
        <f>23088430000.0</f>
        <v>2.308843E10</v>
      </c>
      <c r="I16" s="3" t="n">
        <f>0.303</f>
        <v>0.303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12556.0</f>
        <v>12556.0</v>
      </c>
      <c r="E19" s="8" t="n">
        <f>178.0</f>
        <v>178.0</v>
      </c>
      <c r="F19" s="9" t="n">
        <f>0.02</f>
        <v>0.02</v>
      </c>
      <c r="G19" s="7" t="n">
        <f>1303009021250.0</f>
        <v>1.30300902125E12</v>
      </c>
      <c r="H19" s="8" t="n">
        <f>23088430000.0</f>
        <v>2.308843E10</v>
      </c>
      <c r="I19" s="9" t="n">
        <f>0.303</f>
        <v>0.303</v>
      </c>
    </row>
    <row r="20" spans="1:9" ht="24.9" customHeight="1">
      <c r="A20" s="51"/>
      <c r="B20" s="49" t="s">
        <v>21</v>
      </c>
      <c r="C20" s="22" t="s">
        <v>15</v>
      </c>
      <c r="D20" s="1" t="n">
        <f>603217.0</f>
        <v>603217.0</v>
      </c>
      <c r="E20" s="2" t="n">
        <f>33767.0</f>
        <v>33767.0</v>
      </c>
      <c r="F20" s="3" t="n">
        <f>0.961</f>
        <v>0.961</v>
      </c>
      <c r="G20" s="1" t="n">
        <f>2885978805650.0</f>
        <v>2.88597880565E12</v>
      </c>
      <c r="H20" s="2" t="n">
        <f>265489258450.0</f>
        <v>2.6548925845E11</v>
      </c>
      <c r="I20" s="3" t="n">
        <f>0.671</f>
        <v>0.671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603217.0</f>
        <v>603217.0</v>
      </c>
      <c r="E23" s="8" t="n">
        <f>33767.0</f>
        <v>33767.0</v>
      </c>
      <c r="F23" s="9" t="n">
        <f>0.961</f>
        <v>0.961</v>
      </c>
      <c r="G23" s="7" t="n">
        <f>2885978805650.0</f>
        <v>2.88597880565E12</v>
      </c>
      <c r="H23" s="8" t="n">
        <f>265489258450.0</f>
        <v>2.6548925845E11</v>
      </c>
      <c r="I23" s="9" t="n">
        <f>0.671</f>
        <v>0.671</v>
      </c>
    </row>
    <row r="24" spans="1:9" ht="24.9" customHeight="1">
      <c r="A24" s="51"/>
      <c r="B24" s="49" t="s">
        <v>22</v>
      </c>
      <c r="C24" s="22" t="s">
        <v>15</v>
      </c>
      <c r="D24" s="1" t="n">
        <f>10269.0</f>
        <v>10269.0</v>
      </c>
      <c r="E24" s="2" t="n">
        <f>0.0</f>
        <v>0.0</v>
      </c>
      <c r="F24" s="3" t="n">
        <f>0.016</f>
        <v>0.016</v>
      </c>
      <c r="G24" s="1" t="n">
        <f>107433889250.0</f>
        <v>1.0743388925E11</v>
      </c>
      <c r="H24" s="2" t="n">
        <f>0.0</f>
        <v>0.0</v>
      </c>
      <c r="I24" s="3" t="n">
        <f>0.025</f>
        <v>0.025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10269.0</f>
        <v>10269.0</v>
      </c>
      <c r="E27" s="8" t="n">
        <f>0.0</f>
        <v>0.0</v>
      </c>
      <c r="F27" s="9" t="n">
        <f>0.016</f>
        <v>0.016</v>
      </c>
      <c r="G27" s="7" t="n">
        <f>107433889250.0</f>
        <v>1.0743388925E11</v>
      </c>
      <c r="H27" s="8" t="n">
        <f>0.0</f>
        <v>0.0</v>
      </c>
      <c r="I27" s="9" t="n">
        <f>0.025</f>
        <v>0.025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1693.0</f>
        <v>1693.0</v>
      </c>
      <c r="E28" s="2" t="n">
        <f>0.0</f>
        <v>0.0</v>
      </c>
      <c r="F28" s="3" t="n">
        <f>0.003</f>
        <v>0.003</v>
      </c>
      <c r="G28" s="1" t="n">
        <f>7007592500.0</f>
        <v>7.0075925E9</v>
      </c>
      <c r="H28" s="2" t="n">
        <f>0.0</f>
        <v>0.0</v>
      </c>
      <c r="I28" s="3" t="n">
        <f>0.002</f>
        <v>0.002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1693.0</f>
        <v>1693.0</v>
      </c>
      <c r="E31" s="8" t="n">
        <f>0.0</f>
        <v>0.0</v>
      </c>
      <c r="F31" s="9" t="n">
        <f>0.003</f>
        <v>0.003</v>
      </c>
      <c r="G31" s="7" t="n">
        <f>7007592500.0</f>
        <v>7.0075925E9</v>
      </c>
      <c r="H31" s="8" t="n">
        <f>0.0</f>
        <v>0.0</v>
      </c>
      <c r="I31" s="9" t="n">
        <f>0.002</f>
        <v>0.002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46153.0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46153.0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57650</f>
        <v>57650.0</v>
      </c>
      <c r="E11" s="2" t="n">
        <f>7777</f>
        <v>7777.0</v>
      </c>
      <c r="F11" s="3" t="n">
        <f>1</f>
        <v>1.0</v>
      </c>
      <c r="G11" s="1" t="n">
        <f>14302635420</f>
        <v>1.430263542E10</v>
      </c>
      <c r="H11" s="2" t="n">
        <f>4098400320</f>
        <v>4.09840032E9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57650</f>
        <v>57650.0</v>
      </c>
      <c r="E14" s="8" t="n">
        <f>7777</f>
        <v>7777.0</v>
      </c>
      <c r="F14" s="9" t="n">
        <f>1</f>
        <v>1.0</v>
      </c>
      <c r="G14" s="7" t="n">
        <f>14302635420</f>
        <v>1.430263542E10</v>
      </c>
      <c r="H14" s="8" t="n">
        <f>4098400320</f>
        <v>4.09840032E9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0</f>
        <v>0.0</v>
      </c>
      <c r="E15" s="2" t="n">
        <f>0</f>
        <v>0.0</v>
      </c>
      <c r="F15" s="3" t="n">
        <f>0</f>
        <v>0.0</v>
      </c>
      <c r="G15" s="1" t="n">
        <f>0</f>
        <v>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0</f>
        <v>0.0</v>
      </c>
      <c r="E18" s="8" t="n">
        <f>0</f>
        <v>0.0</v>
      </c>
      <c r="F18" s="9" t="n">
        <f>0</f>
        <v>0.0</v>
      </c>
      <c r="G18" s="7" t="n">
        <f>0</f>
        <v>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57650</f>
        <v>57650.0</v>
      </c>
      <c r="E19" s="2" t="n">
        <f>7777</f>
        <v>7777.0</v>
      </c>
      <c r="F19" s="3" t="n">
        <f>1</f>
        <v>1.0</v>
      </c>
      <c r="G19" s="1" t="n">
        <f>14302635420</f>
        <v>1.430263542E10</v>
      </c>
      <c r="H19" s="2" t="n">
        <f>4098400320</f>
        <v>4.09840032E9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57650</f>
        <v>57650.0</v>
      </c>
      <c r="E22" s="8" t="n">
        <f>7777</f>
        <v>7777.0</v>
      </c>
      <c r="F22" s="9" t="n">
        <f>1</f>
        <v>1.0</v>
      </c>
      <c r="G22" s="7" t="n">
        <f>14302635420</f>
        <v>1.430263542E10</v>
      </c>
      <c r="H22" s="8" t="n">
        <f>4098400320</f>
        <v>4.09840032E9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46153.0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46153.0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7804.0</v>
      </c>
      <c r="F12" s="2" t="n">
        <f>943</f>
        <v>943.0</v>
      </c>
      <c r="G12" s="1" t="n">
        <v>4.9266666765E11</v>
      </c>
      <c r="H12" s="2" t="n">
        <f>59419049650</f>
        <v>5.941904965E10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7804.0</v>
      </c>
      <c r="F15" s="8" t="n">
        <f>943</f>
        <v>943.0</v>
      </c>
      <c r="G15" s="7" t="n">
        <v>4.9266666765E11</v>
      </c>
      <c r="H15" s="8" t="n">
        <f>59419049650</f>
        <v>5.941904965E10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247690.0</v>
      </c>
      <c r="F16" s="2" t="n">
        <f>32275</f>
        <v>32275.0</v>
      </c>
      <c r="G16" s="1" t="n">
        <v>1.56453331126E12</v>
      </c>
      <c r="H16" s="2" t="n">
        <f>203794786760</f>
        <v>2.0379478676E11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247690.0</v>
      </c>
      <c r="F19" s="8" t="n">
        <f>32275</f>
        <v>32275.0</v>
      </c>
      <c r="G19" s="7" t="n">
        <v>1.56453331126E12</v>
      </c>
      <c r="H19" s="8" t="n">
        <f>203794786760</f>
        <v>2.0379478676E11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326457.0</v>
      </c>
      <c r="F20" s="2" t="str">
        <f>"－"</f>
        <v>－</v>
      </c>
      <c r="G20" s="1" t="n">
        <v>2.062203476E11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326457.0</v>
      </c>
      <c r="F23" s="8" t="str">
        <f>"－"</f>
        <v>－</v>
      </c>
      <c r="G23" s="7" t="n">
        <v>2.062203476E11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15731.0</v>
      </c>
      <c r="F24" s="2" t="n">
        <f>14</f>
        <v>14.0</v>
      </c>
      <c r="G24" s="1" t="n">
        <v>6.04618486E11</v>
      </c>
      <c r="H24" s="2" t="n">
        <f>538086000</f>
        <v>5.38086E8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15731.0</v>
      </c>
      <c r="F27" s="8" t="n">
        <f>14</f>
        <v>14.0</v>
      </c>
      <c r="G27" s="7" t="n">
        <v>6.04618486E11</v>
      </c>
      <c r="H27" s="8" t="n">
        <f>538086000</f>
        <v>5.38086E8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3871.0</v>
      </c>
      <c r="F28" s="2" t="n">
        <f>386</f>
        <v>386.0</v>
      </c>
      <c r="G28" s="1" t="n">
        <v>1.487934525E10</v>
      </c>
      <c r="H28" s="2" t="n">
        <f>1483417250</f>
        <v>1.48341725E9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3871.0</v>
      </c>
      <c r="F31" s="8" t="n">
        <f>386</f>
        <v>386.0</v>
      </c>
      <c r="G31" s="7" t="n">
        <v>1.487934525E10</v>
      </c>
      <c r="H31" s="8" t="n">
        <f>1483417250</f>
        <v>1.48341725E9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300.0</v>
      </c>
      <c r="F36" s="2" t="n">
        <f>1</f>
        <v>1.0</v>
      </c>
      <c r="G36" s="1" t="n">
        <v>1.05284049E9</v>
      </c>
      <c r="H36" s="2" t="n">
        <f>3521490</f>
        <v>3521490.0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300.0</v>
      </c>
      <c r="F39" s="8" t="n">
        <f>1</f>
        <v>1.0</v>
      </c>
      <c r="G39" s="7" t="n">
        <v>1.05284049E9</v>
      </c>
      <c r="H39" s="8" t="n">
        <f>3521490</f>
        <v>3521490.0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115.0</v>
      </c>
      <c r="F48" s="2" t="n">
        <f>115</f>
        <v>115.0</v>
      </c>
      <c r="G48" s="1" t="n">
        <v>2.15E8</v>
      </c>
      <c r="H48" s="2" t="n">
        <f>215000000</f>
        <v>2.15E8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115.0</v>
      </c>
      <c r="F51" s="8" t="n">
        <f>115</f>
        <v>115.0</v>
      </c>
      <c r="G51" s="7" t="n">
        <v>2.15E8</v>
      </c>
      <c r="H51" s="8" t="n">
        <f>215000000</f>
        <v>2.15E8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830.0</v>
      </c>
      <c r="F56" s="2" t="n">
        <f>31</f>
        <v>31.0</v>
      </c>
      <c r="G56" s="1" t="n">
        <v>6.802991E8</v>
      </c>
      <c r="H56" s="2" t="n">
        <f>25433100</f>
        <v>2.54331E7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830.0</v>
      </c>
      <c r="F59" s="8" t="n">
        <f>31</f>
        <v>31.0</v>
      </c>
      <c r="G59" s="7" t="n">
        <v>6.802991E8</v>
      </c>
      <c r="H59" s="8" t="n">
        <f>25433100</f>
        <v>2.54331E7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74.0</v>
      </c>
      <c r="F60" s="2" t="n">
        <f>2</f>
        <v>2.0</v>
      </c>
      <c r="G60" s="1" t="n">
        <v>3.685784E8</v>
      </c>
      <c r="H60" s="2" t="n">
        <f>9964200</f>
        <v>9964200.0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74.0</v>
      </c>
      <c r="F63" s="8" t="n">
        <f>2</f>
        <v>2.0</v>
      </c>
      <c r="G63" s="7" t="n">
        <v>3.685784E8</v>
      </c>
      <c r="H63" s="8" t="n">
        <f>9964200</f>
        <v>9964200.0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6.0</v>
      </c>
      <c r="F92" s="2" t="n">
        <f>0</f>
        <v>0.0</v>
      </c>
      <c r="G92" s="1" t="n">
        <v>9368200.0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6.0</v>
      </c>
      <c r="F95" s="8" t="n">
        <f>0</f>
        <v>0.0</v>
      </c>
      <c r="G95" s="7" t="n">
        <v>9368200.0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239.0</v>
      </c>
      <c r="F96" s="2" t="n">
        <f>0</f>
        <v>0.0</v>
      </c>
      <c r="G96" s="1" t="n">
        <v>5.504467E8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239.0</v>
      </c>
      <c r="F99" s="8" t="n">
        <f>0</f>
        <v>0.0</v>
      </c>
      <c r="G99" s="7" t="n">
        <v>5.504467E8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100.0</v>
      </c>
      <c r="F100" s="2" t="n">
        <f>0</f>
        <v>0.0</v>
      </c>
      <c r="G100" s="1" t="n">
        <v>1.84115E8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100.0</v>
      </c>
      <c r="F103" s="8" t="n">
        <f>0</f>
        <v>0.0</v>
      </c>
      <c r="G103" s="7" t="n">
        <v>1.84115E8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9448.0</v>
      </c>
      <c r="F108" s="2" t="n">
        <f>178</f>
        <v>178.0</v>
      </c>
      <c r="G108" s="1" t="n">
        <v>1.22598882E12</v>
      </c>
      <c r="H108" s="2" t="n">
        <f>23088430000</f>
        <v>2.308843E10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9448.0</v>
      </c>
      <c r="F111" s="8" t="n">
        <f>178</f>
        <v>178.0</v>
      </c>
      <c r="G111" s="7" t="n">
        <v>1.22598882E12</v>
      </c>
      <c r="H111" s="8" t="n">
        <f>23088430000</f>
        <v>2.308843E10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3108.0</v>
      </c>
      <c r="F120" s="2" t="n">
        <f>0</f>
        <v>0.0</v>
      </c>
      <c r="G120" s="1" t="n">
        <v>7.702020125E10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3108.0</v>
      </c>
      <c r="F123" s="8" t="n">
        <f>0</f>
        <v>0.0</v>
      </c>
      <c r="G123" s="7" t="n">
        <v>7.702020125E10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3610.0</v>
      </c>
      <c r="F124" s="2" t="n">
        <f>0</f>
        <v>0.0</v>
      </c>
      <c r="G124" s="1" t="n">
        <v>8.8704969E10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3610.0</v>
      </c>
      <c r="F127" s="8" t="n">
        <f>0</f>
        <v>0.0</v>
      </c>
      <c r="G127" s="7" t="n">
        <v>8.8704969E10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14.0</v>
      </c>
      <c r="F128" s="2" t="n">
        <f>0</f>
        <v>0.0</v>
      </c>
      <c r="G128" s="1" t="n">
        <v>3.43007E7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14.0</v>
      </c>
      <c r="F131" s="8" t="n">
        <f>0</f>
        <v>0.0</v>
      </c>
      <c r="G131" s="7" t="n">
        <v>3.43007E7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4986.0</v>
      </c>
      <c r="F132" s="2" t="n">
        <f>0</f>
        <v>0.0</v>
      </c>
      <c r="G132" s="1" t="n">
        <v>1.228354885E10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4986.0</v>
      </c>
      <c r="F135" s="8" t="n">
        <f>0</f>
        <v>0.0</v>
      </c>
      <c r="G135" s="7" t="n">
        <v>1.228354885E10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58.0</v>
      </c>
      <c r="F136" s="2" t="n">
        <f>0</f>
        <v>0.0</v>
      </c>
      <c r="G136" s="1" t="n">
        <v>1.414682E8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58.0</v>
      </c>
      <c r="F139" s="8" t="n">
        <f>0</f>
        <v>0.0</v>
      </c>
      <c r="G139" s="7" t="n">
        <v>1.414682E8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1.0</v>
      </c>
      <c r="F140" s="2" t="n">
        <f>0</f>
        <v>0.0</v>
      </c>
      <c r="G140" s="1" t="n">
        <v>1.1586E7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1.0</v>
      </c>
      <c r="F143" s="8" t="n">
        <f>0</f>
        <v>0.0</v>
      </c>
      <c r="G143" s="7" t="n">
        <v>1.1586E7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1109.0</v>
      </c>
      <c r="F144" s="2" t="n">
        <f>0</f>
        <v>0.0</v>
      </c>
      <c r="G144" s="1" t="n">
        <v>5.640124E9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1109.0</v>
      </c>
      <c r="F147" s="8" t="n">
        <f>0</f>
        <v>0.0</v>
      </c>
      <c r="G147" s="7" t="n">
        <v>5.640124E9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75.0</v>
      </c>
      <c r="F148" s="2" t="n">
        <f>0</f>
        <v>0.0</v>
      </c>
      <c r="G148" s="1" t="n">
        <v>7.7892E7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75.0</v>
      </c>
      <c r="F151" s="8" t="n">
        <f>0</f>
        <v>0.0</v>
      </c>
      <c r="G151" s="7" t="n">
        <v>7.7892E7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201.0</v>
      </c>
      <c r="F152" s="2" t="n">
        <f>0</f>
        <v>0.0</v>
      </c>
      <c r="G152" s="1" t="n">
        <v>2.046145E8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201.0</v>
      </c>
      <c r="F155" s="8" t="n">
        <f>0</f>
        <v>0.0</v>
      </c>
      <c r="G155" s="7" t="n">
        <v>2.046145E8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105.0</v>
      </c>
      <c r="F156" s="2" t="n">
        <f>0</f>
        <v>0.0</v>
      </c>
      <c r="G156" s="1" t="n">
        <v>1.086975E8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105.0</v>
      </c>
      <c r="F159" s="8" t="n">
        <f>0</f>
        <v>0.0</v>
      </c>
      <c r="G159" s="7" t="n">
        <v>1.086975E8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110.0</v>
      </c>
      <c r="F168" s="2" t="n">
        <f>0</f>
        <v>0.0</v>
      </c>
      <c r="G168" s="1" t="n">
        <v>2.266885E8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110.0</v>
      </c>
      <c r="F171" s="8" t="n">
        <f>0</f>
        <v>0.0</v>
      </c>
      <c r="G171" s="7" t="n">
        <v>2.266885E8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0.0</v>
      </c>
      <c r="F176" s="2" t="n">
        <f>0</f>
        <v>0.0</v>
      </c>
      <c r="G176" s="1" t="n">
        <v>0.0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0.0</v>
      </c>
      <c r="F179" s="8" t="n">
        <f>0</f>
        <v>0.0</v>
      </c>
      <c r="G179" s="7" t="n">
        <v>0.0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1693.0</v>
      </c>
      <c r="F204" s="2" t="n">
        <f>0</f>
        <v>0.0</v>
      </c>
      <c r="G204" s="1" t="n">
        <v>7.0075925E9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1693.0</v>
      </c>
      <c r="F207" s="8" t="n">
        <f>0</f>
        <v>0.0</v>
      </c>
      <c r="G207" s="7" t="n">
        <v>7.0075925E9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0.0</v>
      </c>
      <c r="F220" s="2" t="n">
        <f>0</f>
        <v>0.0</v>
      </c>
      <c r="G220" s="1" t="n">
        <v>0.0</v>
      </c>
      <c r="H220" s="2" t="n">
        <f>0</f>
        <v>0.0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0.0</v>
      </c>
      <c r="F223" s="8" t="n">
        <f>0</f>
        <v>0.0</v>
      </c>
      <c r="G223" s="7" t="n">
        <v>0.0</v>
      </c>
      <c r="H223" s="8" t="n">
        <f>0</f>
        <v>0.0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46153.0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46153.0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5640</f>
        <v>5640.0</v>
      </c>
      <c r="E12" s="32" t="n">
        <f>2650</f>
        <v>2650.0</v>
      </c>
      <c r="F12" s="31" t="n">
        <f>3230</f>
        <v>3230.0</v>
      </c>
      <c r="G12" s="32" t="n">
        <f>1107</f>
        <v>1107.0</v>
      </c>
      <c r="H12" s="31" t="n">
        <f>8870</f>
        <v>8870.0</v>
      </c>
      <c r="I12" s="32" t="n">
        <f>3757</f>
        <v>3757.0</v>
      </c>
      <c r="J12" s="31" t="n">
        <f>3774177060</f>
        <v>3.77417706E9</v>
      </c>
      <c r="K12" s="32" t="n">
        <f>2765717060</f>
        <v>2.76571706E9</v>
      </c>
      <c r="L12" s="31" t="n">
        <f>2090187890</f>
        <v>2.09018789E9</v>
      </c>
      <c r="M12" s="32" t="n">
        <f>997614890</f>
        <v>9.9761489E8</v>
      </c>
      <c r="N12" s="31" t="n">
        <f>5864364950</f>
        <v>5.86436495E9</v>
      </c>
      <c r="O12" s="32" t="n">
        <f>3763331950</f>
        <v>3.76333195E9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5640</f>
        <v>5640.0</v>
      </c>
      <c r="E15" s="36" t="n">
        <f>2650</f>
        <v>2650.0</v>
      </c>
      <c r="F15" s="35" t="n">
        <f>3230</f>
        <v>3230.0</v>
      </c>
      <c r="G15" s="36" t="n">
        <f>1107</f>
        <v>1107.0</v>
      </c>
      <c r="H15" s="35" t="n">
        <f>8870</f>
        <v>8870.0</v>
      </c>
      <c r="I15" s="36" t="n">
        <f>3757</f>
        <v>3757.0</v>
      </c>
      <c r="J15" s="35" t="n">
        <f>3774177060</f>
        <v>3.77417706E9</v>
      </c>
      <c r="K15" s="36" t="n">
        <f>2765717060</f>
        <v>2.76571706E9</v>
      </c>
      <c r="L15" s="35" t="n">
        <f>2090187890</f>
        <v>2.09018789E9</v>
      </c>
      <c r="M15" s="36" t="n">
        <f>997614890</f>
        <v>9.9761489E8</v>
      </c>
      <c r="N15" s="35" t="n">
        <f>5864364950</f>
        <v>5.86436495E9</v>
      </c>
      <c r="O15" s="36" t="n">
        <f>3763331950</f>
        <v>3.76333195E9</v>
      </c>
    </row>
    <row r="16" spans="1:15" ht="24.9" customHeight="1">
      <c r="A16" s="48"/>
      <c r="B16" s="67" t="s">
        <v>105</v>
      </c>
      <c r="C16" s="22" t="s">
        <v>15</v>
      </c>
      <c r="D16" s="31" t="n">
        <f>28745</f>
        <v>28745.0</v>
      </c>
      <c r="E16" s="32" t="n">
        <f>3370</f>
        <v>3370.0</v>
      </c>
      <c r="F16" s="31" t="n">
        <f>20035</f>
        <v>20035.0</v>
      </c>
      <c r="G16" s="32" t="n">
        <f>650</f>
        <v>650.0</v>
      </c>
      <c r="H16" s="31" t="n">
        <f>48780</f>
        <v>48780.0</v>
      </c>
      <c r="I16" s="32" t="n">
        <f>4020</f>
        <v>4020.0</v>
      </c>
      <c r="J16" s="31" t="n">
        <f>3465228990</f>
        <v>3.46522899E9</v>
      </c>
      <c r="K16" s="32" t="n">
        <f>233408690</f>
        <v>2.3340869E8</v>
      </c>
      <c r="L16" s="31" t="n">
        <f>4973041480</f>
        <v>4.97304148E9</v>
      </c>
      <c r="M16" s="32" t="n">
        <f>101659680</f>
        <v>1.0165968E8</v>
      </c>
      <c r="N16" s="31" t="n">
        <f>8438270470</f>
        <v>8.43827047E9</v>
      </c>
      <c r="O16" s="32" t="n">
        <f>335068370</f>
        <v>3.3506837E8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28745</f>
        <v>28745.0</v>
      </c>
      <c r="E19" s="36" t="n">
        <f>3370</f>
        <v>3370.0</v>
      </c>
      <c r="F19" s="35" t="n">
        <f>20035</f>
        <v>20035.0</v>
      </c>
      <c r="G19" s="36" t="n">
        <f>650</f>
        <v>650.0</v>
      </c>
      <c r="H19" s="35" t="n">
        <f>48780</f>
        <v>48780.0</v>
      </c>
      <c r="I19" s="36" t="n">
        <f>4020</f>
        <v>4020.0</v>
      </c>
      <c r="J19" s="35" t="n">
        <f>3465228990</f>
        <v>3.46522899E9</v>
      </c>
      <c r="K19" s="36" t="n">
        <f>233408690</f>
        <v>2.3340869E8</v>
      </c>
      <c r="L19" s="35" t="n">
        <f>4973041480</f>
        <v>4.97304148E9</v>
      </c>
      <c r="M19" s="36" t="n">
        <f>101659680</f>
        <v>1.0165968E8</v>
      </c>
      <c r="N19" s="35" t="n">
        <f>8438270470</f>
        <v>8.43827047E9</v>
      </c>
      <c r="O19" s="36" t="n">
        <f>335068370</f>
        <v>3.3506837E8</v>
      </c>
    </row>
    <row r="20" spans="1:15" ht="24.9" customHeight="1">
      <c r="A20" s="48"/>
      <c r="B20" s="67" t="s">
        <v>106</v>
      </c>
      <c r="C20" s="22" t="s">
        <v>15</v>
      </c>
      <c r="D20" s="31" t="n">
        <f>0</f>
        <v>0.0</v>
      </c>
      <c r="E20" s="32" t="n">
        <f>0</f>
        <v>0.0</v>
      </c>
      <c r="F20" s="31" t="n">
        <f>0</f>
        <v>0.0</v>
      </c>
      <c r="G20" s="32" t="n">
        <f>0</f>
        <v>0.0</v>
      </c>
      <c r="H20" s="31" t="n">
        <f>0</f>
        <v>0.0</v>
      </c>
      <c r="I20" s="32" t="n">
        <f>0</f>
        <v>0.0</v>
      </c>
      <c r="J20" s="31" t="n">
        <f>0</f>
        <v>0.0</v>
      </c>
      <c r="K20" s="32" t="n">
        <f>0</f>
        <v>0.0</v>
      </c>
      <c r="L20" s="31" t="n">
        <f>0</f>
        <v>0.0</v>
      </c>
      <c r="M20" s="32" t="n">
        <f>0</f>
        <v>0.0</v>
      </c>
      <c r="N20" s="31" t="n">
        <f>0</f>
        <v>0.0</v>
      </c>
      <c r="O20" s="32" t="n">
        <f>0</f>
        <v>0.0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0</f>
        <v>0.0</v>
      </c>
      <c r="E23" s="36" t="n">
        <f>0</f>
        <v>0.0</v>
      </c>
      <c r="F23" s="35" t="n">
        <f>0</f>
        <v>0.0</v>
      </c>
      <c r="G23" s="36" t="n">
        <f>0</f>
        <v>0.0</v>
      </c>
      <c r="H23" s="35" t="n">
        <f>0</f>
        <v>0.0</v>
      </c>
      <c r="I23" s="36" t="n">
        <f>0</f>
        <v>0.0</v>
      </c>
      <c r="J23" s="35" t="n">
        <f>0</f>
        <v>0.0</v>
      </c>
      <c r="K23" s="36" t="n">
        <f>0</f>
        <v>0.0</v>
      </c>
      <c r="L23" s="35" t="n">
        <f>0</f>
        <v>0.0</v>
      </c>
      <c r="M23" s="36" t="n">
        <f>0</f>
        <v>0.0</v>
      </c>
      <c r="N23" s="35" t="n">
        <f>0</f>
        <v>0.0</v>
      </c>
      <c r="O23" s="36" t="n">
        <f>0</f>
        <v>0.0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0</f>
        <v>0.0</v>
      </c>
      <c r="G36" s="37" t="n">
        <f>0</f>
        <v>0.0</v>
      </c>
      <c r="H36" s="31" t="n">
        <f>0</f>
        <v>0.0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0</f>
        <v>0.0</v>
      </c>
      <c r="M36" s="37" t="n">
        <f>0</f>
        <v>0.0</v>
      </c>
      <c r="N36" s="31" t="n">
        <f>0</f>
        <v>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0</f>
        <v>0.0</v>
      </c>
      <c r="G39" s="36" t="n">
        <f>0</f>
        <v>0.0</v>
      </c>
      <c r="H39" s="35" t="n">
        <f>0</f>
        <v>0.0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0</f>
        <v>0.0</v>
      </c>
      <c r="M39" s="36" t="n">
        <f>0</f>
        <v>0.0</v>
      </c>
      <c r="N39" s="35" t="n">
        <f>0</f>
        <v>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