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<sst xmlns="http://schemas.openxmlformats.org/spreadsheetml/2006/main" count="528" uniqueCount="129">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</sst>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DATE(2026,05,29)</f>
        <v>46171.0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DATE(2026,05,29)</f>
        <v>46171.0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645629.0</f>
        <v>645629.0</v>
      </c>
      <c r="E12" s="2" t="n">
        <f>38879.0</f>
        <v>38879.0</v>
      </c>
      <c r="F12" s="3" t="n">
        <f>1.0</f>
        <v>1.0</v>
      </c>
      <c r="G12" s="1" t="n">
        <f>5112370994622.0</f>
        <v>5.112370994622E12</v>
      </c>
      <c r="H12" s="2" t="n">
        <f>429192599197.0</f>
        <v>4.29192599197E11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645629.0</f>
        <v>645629.0</v>
      </c>
      <c r="E15" s="8" t="n">
        <f>38879.0</f>
        <v>38879.0</v>
      </c>
      <c r="F15" s="9" t="n">
        <f>1.0</f>
        <v>1.0</v>
      </c>
      <c r="G15" s="7" t="n">
        <f>5112370994622.0</f>
        <v>5.112370994622E12</v>
      </c>
      <c r="H15" s="8" t="n">
        <f>429192599197.0</f>
        <v>4.29192599197E11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15108.0</f>
        <v>15108.0</v>
      </c>
      <c r="E16" s="2" t="n">
        <f>496.0</f>
        <v>496.0</v>
      </c>
      <c r="F16" s="3" t="n">
        <f>0.023</f>
        <v>0.023</v>
      </c>
      <c r="G16" s="1" t="n">
        <f>1792238710625.0</f>
        <v>1.792238710625E12</v>
      </c>
      <c r="H16" s="2" t="n">
        <f>63846450000.0</f>
        <v>6.384645E10</v>
      </c>
      <c r="I16" s="3" t="n">
        <f>0.351</f>
        <v>0.351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15108.0</f>
        <v>15108.0</v>
      </c>
      <c r="E19" s="8" t="n">
        <f>496.0</f>
        <v>496.0</v>
      </c>
      <c r="F19" s="9" t="n">
        <f>0.023</f>
        <v>0.023</v>
      </c>
      <c r="G19" s="7" t="n">
        <f>1792238710625.0</f>
        <v>1.792238710625E12</v>
      </c>
      <c r="H19" s="8" t="n">
        <f>63846450000.0</f>
        <v>6.384645E10</v>
      </c>
      <c r="I19" s="9" t="n">
        <f>0.351</f>
        <v>0.351</v>
      </c>
    </row>
    <row r="20" spans="1:9" ht="24.9" customHeight="1">
      <c r="A20" s="51"/>
      <c r="B20" s="49" t="s">
        <v>21</v>
      </c>
      <c r="C20" s="22" t="s">
        <v>15</v>
      </c>
      <c r="D20" s="1" t="n">
        <f>611707.0</f>
        <v>611707.0</v>
      </c>
      <c r="E20" s="2" t="n">
        <f>38242.0</f>
        <v>38242.0</v>
      </c>
      <c r="F20" s="3" t="n">
        <f>0.947</f>
        <v>0.947</v>
      </c>
      <c r="G20" s="1" t="n">
        <f>3102511589097.0</f>
        <v>3.102511589097E12</v>
      </c>
      <c r="H20" s="2" t="n">
        <f>364768412197.0</f>
        <v>3.64768412197E11</v>
      </c>
      <c r="I20" s="3" t="n">
        <f>0.607</f>
        <v>0.607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611707.0</f>
        <v>611707.0</v>
      </c>
      <c r="E23" s="8" t="n">
        <f>38242.0</f>
        <v>38242.0</v>
      </c>
      <c r="F23" s="9" t="n">
        <f>0.947</f>
        <v>0.947</v>
      </c>
      <c r="G23" s="7" t="n">
        <f>3102511589097.0</f>
        <v>3.102511589097E12</v>
      </c>
      <c r="H23" s="8" t="n">
        <f>364768412197.0</f>
        <v>3.64768412197E11</v>
      </c>
      <c r="I23" s="9" t="n">
        <f>0.607</f>
        <v>0.607</v>
      </c>
    </row>
    <row r="24" spans="1:9" ht="24.9" customHeight="1">
      <c r="A24" s="51"/>
      <c r="B24" s="49" t="s">
        <v>22</v>
      </c>
      <c r="C24" s="22" t="s">
        <v>15</v>
      </c>
      <c r="D24" s="1" t="n">
        <f>17612.0</f>
        <v>17612.0</v>
      </c>
      <c r="E24" s="2" t="n">
        <f>0.0</f>
        <v>0.0</v>
      </c>
      <c r="F24" s="3" t="n">
        <f>0.027</f>
        <v>0.027</v>
      </c>
      <c r="G24" s="1" t="n">
        <f>212703036900.0</f>
        <v>2.127030369E11</v>
      </c>
      <c r="H24" s="2" t="n">
        <f>0.0</f>
        <v>0.0</v>
      </c>
      <c r="I24" s="3" t="n">
        <f>0.042</f>
        <v>0.042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17612.0</f>
        <v>17612.0</v>
      </c>
      <c r="E27" s="8" t="n">
        <f>0.0</f>
        <v>0.0</v>
      </c>
      <c r="F27" s="9" t="n">
        <f>0.027</f>
        <v>0.027</v>
      </c>
      <c r="G27" s="7" t="n">
        <f>212703036900.0</f>
        <v>2.127030369E11</v>
      </c>
      <c r="H27" s="8" t="n">
        <f>0.0</f>
        <v>0.0</v>
      </c>
      <c r="I27" s="9" t="n">
        <f>0.042</f>
        <v>0.042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1202.0</f>
        <v>1202.0</v>
      </c>
      <c r="E28" s="2" t="n">
        <f>141.0</f>
        <v>141.0</v>
      </c>
      <c r="F28" s="3" t="n">
        <f>0.002</f>
        <v>0.002</v>
      </c>
      <c r="G28" s="1" t="n">
        <f>4917658000.0</f>
        <v>4.917658E9</v>
      </c>
      <c r="H28" s="2" t="n">
        <f>577737000.0</f>
        <v>5.77737E8</v>
      </c>
      <c r="I28" s="3" t="n">
        <f>0.001</f>
        <v>0.001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1202.0</f>
        <v>1202.0</v>
      </c>
      <c r="E31" s="8" t="n">
        <f>141.0</f>
        <v>141.0</v>
      </c>
      <c r="F31" s="9" t="n">
        <f>0.002</f>
        <v>0.002</v>
      </c>
      <c r="G31" s="7" t="n">
        <f>4917658000.0</f>
        <v>4.917658E9</v>
      </c>
      <c r="H31" s="8" t="n">
        <f>577737000.0</f>
        <v>5.77737E8</v>
      </c>
      <c r="I31" s="9" t="n">
        <f>0.001</f>
        <v>0.001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46171.0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46171.0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17306</f>
        <v>17306.0</v>
      </c>
      <c r="E11" s="2" t="n">
        <f>4995</f>
        <v>4995.0</v>
      </c>
      <c r="F11" s="3" t="n">
        <f>1</f>
        <v>1.0</v>
      </c>
      <c r="G11" s="1" t="n">
        <f>7796105850</f>
        <v>7.79610585E9</v>
      </c>
      <c r="H11" s="2" t="n">
        <f>6404749450</f>
        <v>6.40474945E9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17306</f>
        <v>17306.0</v>
      </c>
      <c r="E14" s="8" t="n">
        <f>4995</f>
        <v>4995.0</v>
      </c>
      <c r="F14" s="9" t="n">
        <f>1</f>
        <v>1.0</v>
      </c>
      <c r="G14" s="7" t="n">
        <f>7796105850</f>
        <v>7.79610585E9</v>
      </c>
      <c r="H14" s="8" t="n">
        <f>6404749450</f>
        <v>6.40474945E9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5</f>
        <v>5.0</v>
      </c>
      <c r="E15" s="2" t="n">
        <f>0</f>
        <v>0.0</v>
      </c>
      <c r="F15" s="3" t="n">
        <f>0</f>
        <v>0.0</v>
      </c>
      <c r="G15" s="1" t="n">
        <f>500000</f>
        <v>500000.0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5</f>
        <v>5.0</v>
      </c>
      <c r="E18" s="8" t="n">
        <f>0</f>
        <v>0.0</v>
      </c>
      <c r="F18" s="9" t="n">
        <f>0</f>
        <v>0.0</v>
      </c>
      <c r="G18" s="7" t="n">
        <f>500000</f>
        <v>500000.0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17301</f>
        <v>17301.0</v>
      </c>
      <c r="E19" s="2" t="n">
        <f>4995</f>
        <v>4995.0</v>
      </c>
      <c r="F19" s="3" t="n">
        <f>1</f>
        <v>1.0</v>
      </c>
      <c r="G19" s="1" t="n">
        <f>7795605850</f>
        <v>7.79560585E9</v>
      </c>
      <c r="H19" s="2" t="n">
        <f>6404749450</f>
        <v>6.40474945E9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17301</f>
        <v>17301.0</v>
      </c>
      <c r="E22" s="8" t="n">
        <f>4995</f>
        <v>4995.0</v>
      </c>
      <c r="F22" s="9" t="n">
        <f>1</f>
        <v>1.0</v>
      </c>
      <c r="G22" s="7" t="n">
        <f>7795605850</f>
        <v>7.79560585E9</v>
      </c>
      <c r="H22" s="8" t="n">
        <f>6404749450</f>
        <v>6.40474945E9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46171.0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46171.0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9503.0</v>
      </c>
      <c r="F12" s="2" t="n">
        <f>572</f>
        <v>572.0</v>
      </c>
      <c r="G12" s="1" t="n">
        <v>6.194477083E11</v>
      </c>
      <c r="H12" s="2" t="n">
        <f>37153694300</f>
        <v>3.71536943E10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9503.0</v>
      </c>
      <c r="F15" s="8" t="n">
        <f>572</f>
        <v>572.0</v>
      </c>
      <c r="G15" s="7" t="n">
        <v>6.194477083E11</v>
      </c>
      <c r="H15" s="8" t="n">
        <f>37153694300</f>
        <v>3.71536943E10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244870.0</v>
      </c>
      <c r="F16" s="2" t="n">
        <f>33539</f>
        <v>33539.0</v>
      </c>
      <c r="G16" s="1" t="n">
        <v>1.59520522853E12</v>
      </c>
      <c r="H16" s="2" t="n">
        <f>218416530130</f>
        <v>2.1841653013E11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244870.0</v>
      </c>
      <c r="F19" s="8" t="n">
        <f>33539</f>
        <v>33539.0</v>
      </c>
      <c r="G19" s="7" t="n">
        <v>1.59520522853E12</v>
      </c>
      <c r="H19" s="8" t="n">
        <f>218416530130</f>
        <v>2.1841653013E11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333041.0</v>
      </c>
      <c r="F20" s="2" t="str">
        <f>"－"</f>
        <v>－</v>
      </c>
      <c r="G20" s="1" t="n">
        <v>2.169353193E11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333041.0</v>
      </c>
      <c r="F23" s="8" t="str">
        <f>"－"</f>
        <v>－</v>
      </c>
      <c r="G23" s="7" t="n">
        <v>2.169353193E11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16568.0</v>
      </c>
      <c r="F24" s="2" t="n">
        <f>2739</f>
        <v>2739.0</v>
      </c>
      <c r="G24" s="1" t="n">
        <v>6.483600429E11</v>
      </c>
      <c r="H24" s="2" t="n">
        <f>106782947900</f>
        <v>1.067829479E11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16568.0</v>
      </c>
      <c r="F27" s="8" t="n">
        <f>2739</f>
        <v>2739.0</v>
      </c>
      <c r="G27" s="7" t="n">
        <v>6.483600429E11</v>
      </c>
      <c r="H27" s="8" t="n">
        <f>106782947900</f>
        <v>1.067829479E11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3919.0</v>
      </c>
      <c r="F28" s="2" t="n">
        <f>279</f>
        <v>279.0</v>
      </c>
      <c r="G28" s="1" t="n">
        <v>1.53373722E10</v>
      </c>
      <c r="H28" s="2" t="n">
        <f>1091646700</f>
        <v>1.0916467E9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3919.0</v>
      </c>
      <c r="F31" s="8" t="n">
        <f>279</f>
        <v>279.0</v>
      </c>
      <c r="G31" s="7" t="n">
        <v>1.53373722E10</v>
      </c>
      <c r="H31" s="8" t="n">
        <f>1091646700</f>
        <v>1.0916467E9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454.0</v>
      </c>
      <c r="F36" s="2" t="n">
        <f>11</f>
        <v>11.0</v>
      </c>
      <c r="G36" s="1" t="n">
        <v>1.614228418E9</v>
      </c>
      <c r="H36" s="2" t="n">
        <f>39022918</f>
        <v>3.9022918E7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454.0</v>
      </c>
      <c r="F39" s="8" t="n">
        <f>11</f>
        <v>11.0</v>
      </c>
      <c r="G39" s="7" t="n">
        <v>1.614228418E9</v>
      </c>
      <c r="H39" s="8" t="n">
        <f>39022918</f>
        <v>3.9022918E7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322.0</v>
      </c>
      <c r="F48" s="2" t="n">
        <f>322</f>
        <v>322.0</v>
      </c>
      <c r="G48" s="1" t="n">
        <v>5.796584E8</v>
      </c>
      <c r="H48" s="2" t="n">
        <f>579658400</f>
        <v>5.796584E8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322.0</v>
      </c>
      <c r="F51" s="8" t="n">
        <f>322</f>
        <v>322.0</v>
      </c>
      <c r="G51" s="7" t="n">
        <v>5.796584E8</v>
      </c>
      <c r="H51" s="8" t="n">
        <f>579658400</f>
        <v>5.796584E8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1334.0</v>
      </c>
      <c r="F56" s="2" t="n">
        <f>764</f>
        <v>764.0</v>
      </c>
      <c r="G56" s="1" t="n">
        <v>1.090533949E9</v>
      </c>
      <c r="H56" s="2" t="n">
        <f>623804949</f>
        <v>6.23804949E8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1334.0</v>
      </c>
      <c r="F59" s="8" t="n">
        <f>764</f>
        <v>764.0</v>
      </c>
      <c r="G59" s="7" t="n">
        <v>1.090533949E9</v>
      </c>
      <c r="H59" s="8" t="n">
        <f>623804949</f>
        <v>6.23804949E8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133.0</v>
      </c>
      <c r="F60" s="2" t="n">
        <f>16</f>
        <v>16.0</v>
      </c>
      <c r="G60" s="1" t="n">
        <v>6.737466E8</v>
      </c>
      <c r="H60" s="2" t="n">
        <f>81106900</f>
        <v>8.11069E7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133.0</v>
      </c>
      <c r="F63" s="8" t="n">
        <f>16</f>
        <v>16.0</v>
      </c>
      <c r="G63" s="7" t="n">
        <v>6.737466E8</v>
      </c>
      <c r="H63" s="8" t="n">
        <f>81106900</f>
        <v>8.11069E7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437.0</v>
      </c>
      <c r="F92" s="2" t="n">
        <f>0</f>
        <v>0.0</v>
      </c>
      <c r="G92" s="1" t="n">
        <v>6.953373E8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437.0</v>
      </c>
      <c r="F95" s="8" t="n">
        <f>0</f>
        <v>0.0</v>
      </c>
      <c r="G95" s="7" t="n">
        <v>6.953373E8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976.0</v>
      </c>
      <c r="F96" s="2" t="n">
        <f>0</f>
        <v>0.0</v>
      </c>
      <c r="G96" s="1" t="n">
        <v>2.2943732E9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976.0</v>
      </c>
      <c r="F99" s="8" t="n">
        <f>0</f>
        <v>0.0</v>
      </c>
      <c r="G99" s="7" t="n">
        <v>2.2943732E9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150.0</v>
      </c>
      <c r="F100" s="2" t="n">
        <f>0</f>
        <v>0.0</v>
      </c>
      <c r="G100" s="1" t="n">
        <v>2.7804E8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150.0</v>
      </c>
      <c r="F103" s="8" t="n">
        <f>0</f>
        <v>0.0</v>
      </c>
      <c r="G103" s="7" t="n">
        <v>2.7804E8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13647.0</v>
      </c>
      <c r="F108" s="2" t="n">
        <f>496</f>
        <v>496.0</v>
      </c>
      <c r="G108" s="1" t="n">
        <v>1.75612564E12</v>
      </c>
      <c r="H108" s="2" t="n">
        <f>63846450000</f>
        <v>6.384645E10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13647.0</v>
      </c>
      <c r="F111" s="8" t="n">
        <f>496</f>
        <v>496.0</v>
      </c>
      <c r="G111" s="7" t="n">
        <v>1.75612564E12</v>
      </c>
      <c r="H111" s="8" t="n">
        <f>63846450000</f>
        <v>6.384645E10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1461.0</v>
      </c>
      <c r="F120" s="2" t="n">
        <f>0</f>
        <v>0.0</v>
      </c>
      <c r="G120" s="1" t="n">
        <v>3.6113070625E10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1461.0</v>
      </c>
      <c r="F123" s="8" t="n">
        <f>0</f>
        <v>0.0</v>
      </c>
      <c r="G123" s="7" t="n">
        <v>3.6113070625E10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8065.0</v>
      </c>
      <c r="F124" s="2" t="n">
        <f>0</f>
        <v>0.0</v>
      </c>
      <c r="G124" s="1" t="n">
        <v>1.88419499E11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8065.0</v>
      </c>
      <c r="F127" s="8" t="n">
        <f>0</f>
        <v>0.0</v>
      </c>
      <c r="G127" s="7" t="n">
        <v>1.88419499E11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116.0</v>
      </c>
      <c r="F128" s="2" t="n">
        <f>0</f>
        <v>0.0</v>
      </c>
      <c r="G128" s="1" t="n">
        <v>2.712567E8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116.0</v>
      </c>
      <c r="F131" s="8" t="n">
        <f>0</f>
        <v>0.0</v>
      </c>
      <c r="G131" s="7" t="n">
        <v>2.712567E8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7481.0</v>
      </c>
      <c r="F132" s="2" t="n">
        <f>0</f>
        <v>0.0</v>
      </c>
      <c r="G132" s="1" t="n">
        <v>1.750036425E10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7481.0</v>
      </c>
      <c r="F135" s="8" t="n">
        <f>0</f>
        <v>0.0</v>
      </c>
      <c r="G135" s="7" t="n">
        <v>1.750036425E10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103.0</v>
      </c>
      <c r="F136" s="2" t="n">
        <f>0</f>
        <v>0.0</v>
      </c>
      <c r="G136" s="1" t="n">
        <v>2.393547E8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103.0</v>
      </c>
      <c r="F139" s="8" t="n">
        <f>0</f>
        <v>0.0</v>
      </c>
      <c r="G139" s="7" t="n">
        <v>2.393547E8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0.0</v>
      </c>
      <c r="F140" s="2" t="n">
        <f>0</f>
        <v>0.0</v>
      </c>
      <c r="G140" s="1" t="n">
        <v>0.0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0.0</v>
      </c>
      <c r="F143" s="8" t="n">
        <f>0</f>
        <v>0.0</v>
      </c>
      <c r="G143" s="7" t="n">
        <v>0.0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1148.0</v>
      </c>
      <c r="F144" s="2" t="n">
        <f>0</f>
        <v>0.0</v>
      </c>
      <c r="G144" s="1" t="n">
        <v>5.464153E9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1148.0</v>
      </c>
      <c r="F147" s="8" t="n">
        <f>0</f>
        <v>0.0</v>
      </c>
      <c r="G147" s="7" t="n">
        <v>5.464153E9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74.0</v>
      </c>
      <c r="F148" s="2" t="n">
        <f>0</f>
        <v>0.0</v>
      </c>
      <c r="G148" s="1" t="n">
        <v>7.15802E7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74.0</v>
      </c>
      <c r="F151" s="8" t="n">
        <f>0</f>
        <v>0.0</v>
      </c>
      <c r="G151" s="7" t="n">
        <v>7.15802E7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399.0</v>
      </c>
      <c r="F152" s="2" t="n">
        <f>0</f>
        <v>0.0</v>
      </c>
      <c r="G152" s="1" t="n">
        <v>3.7987965E8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399.0</v>
      </c>
      <c r="F155" s="8" t="n">
        <f>0</f>
        <v>0.0</v>
      </c>
      <c r="G155" s="7" t="n">
        <v>3.7987965E8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97.0</v>
      </c>
      <c r="F156" s="2" t="n">
        <f>0</f>
        <v>0.0</v>
      </c>
      <c r="G156" s="1" t="n">
        <v>9.15334E7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97.0</v>
      </c>
      <c r="F159" s="8" t="n">
        <f>0</f>
        <v>0.0</v>
      </c>
      <c r="G159" s="7" t="n">
        <v>9.15334E7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129.0</v>
      </c>
      <c r="F168" s="2" t="n">
        <f>0</f>
        <v>0.0</v>
      </c>
      <c r="G168" s="1" t="n">
        <v>2.65416E8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129.0</v>
      </c>
      <c r="F171" s="8" t="n">
        <f>0</f>
        <v>0.0</v>
      </c>
      <c r="G171" s="7" t="n">
        <v>2.65416E8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0.0</v>
      </c>
      <c r="F176" s="2" t="n">
        <f>0</f>
        <v>0.0</v>
      </c>
      <c r="G176" s="1" t="n">
        <v>0.0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0.0</v>
      </c>
      <c r="F179" s="8" t="n">
        <f>0</f>
        <v>0.0</v>
      </c>
      <c r="G179" s="7" t="n">
        <v>0.0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1202.0</v>
      </c>
      <c r="F204" s="2" t="n">
        <f>141</f>
        <v>141.0</v>
      </c>
      <c r="G204" s="1" t="n">
        <v>4.917658E9</v>
      </c>
      <c r="H204" s="2" t="n">
        <f>577737000</f>
        <v>5.77737E8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1202.0</v>
      </c>
      <c r="F207" s="8" t="n">
        <f>141</f>
        <v>141.0</v>
      </c>
      <c r="G207" s="7" t="n">
        <v>4.917658E9</v>
      </c>
      <c r="H207" s="8" t="n">
        <f>577737000</f>
        <v>5.77737E8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0.0</v>
      </c>
      <c r="F220" s="2" t="n">
        <f>0</f>
        <v>0.0</v>
      </c>
      <c r="G220" s="1" t="n">
        <v>0.0</v>
      </c>
      <c r="H220" s="2" t="n">
        <f>0</f>
        <v>0.0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0.0</v>
      </c>
      <c r="F223" s="8" t="n">
        <f>0</f>
        <v>0.0</v>
      </c>
      <c r="G223" s="7" t="n">
        <v>0.0</v>
      </c>
      <c r="H223" s="8" t="n">
        <f>0</f>
        <v>0.0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46171.0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46171.0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5084</f>
        <v>5084.0</v>
      </c>
      <c r="E12" s="32" t="n">
        <f>3374</f>
        <v>3374.0</v>
      </c>
      <c r="F12" s="31" t="n">
        <f>2305</f>
        <v>2305.0</v>
      </c>
      <c r="G12" s="32" t="n">
        <f>754</f>
        <v>754.0</v>
      </c>
      <c r="H12" s="31" t="n">
        <f>7389</f>
        <v>7389.0</v>
      </c>
      <c r="I12" s="32" t="n">
        <f>4128</f>
        <v>4128.0</v>
      </c>
      <c r="J12" s="31" t="n">
        <f>4558271650</f>
        <v>4.55827165E9</v>
      </c>
      <c r="K12" s="32" t="n">
        <f>4132674650</f>
        <v>4.13267465E9</v>
      </c>
      <c r="L12" s="31" t="n">
        <f>1916372970</f>
        <v>1.91637297E9</v>
      </c>
      <c r="M12" s="32" t="n">
        <f>1495025970</f>
        <v>1.49502597E9</v>
      </c>
      <c r="N12" s="31" t="n">
        <f>6474644620</f>
        <v>6.47464462E9</v>
      </c>
      <c r="O12" s="32" t="n">
        <f>5627700620</f>
        <v>5.62770062E9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5084</f>
        <v>5084.0</v>
      </c>
      <c r="E15" s="36" t="n">
        <f>3374</f>
        <v>3374.0</v>
      </c>
      <c r="F15" s="35" t="n">
        <f>2305</f>
        <v>2305.0</v>
      </c>
      <c r="G15" s="36" t="n">
        <f>754</f>
        <v>754.0</v>
      </c>
      <c r="H15" s="35" t="n">
        <f>7389</f>
        <v>7389.0</v>
      </c>
      <c r="I15" s="36" t="n">
        <f>4128</f>
        <v>4128.0</v>
      </c>
      <c r="J15" s="35" t="n">
        <f>4558271650</f>
        <v>4.55827165E9</v>
      </c>
      <c r="K15" s="36" t="n">
        <f>4132674650</f>
        <v>4.13267465E9</v>
      </c>
      <c r="L15" s="35" t="n">
        <f>1916372970</f>
        <v>1.91637297E9</v>
      </c>
      <c r="M15" s="36" t="n">
        <f>1495025970</f>
        <v>1.49502597E9</v>
      </c>
      <c r="N15" s="35" t="n">
        <f>6474644620</f>
        <v>6.47464462E9</v>
      </c>
      <c r="O15" s="36" t="n">
        <f>5627700620</f>
        <v>5.62770062E9</v>
      </c>
    </row>
    <row r="16" spans="1:15" ht="24.9" customHeight="1">
      <c r="A16" s="48"/>
      <c r="B16" s="67" t="s">
        <v>105</v>
      </c>
      <c r="C16" s="22" t="s">
        <v>15</v>
      </c>
      <c r="D16" s="31" t="n">
        <f>6104</f>
        <v>6104.0</v>
      </c>
      <c r="E16" s="32" t="n">
        <f>280</f>
        <v>280.0</v>
      </c>
      <c r="F16" s="31" t="n">
        <f>3231</f>
        <v>3231.0</v>
      </c>
      <c r="G16" s="32" t="n">
        <f>10</f>
        <v>10.0</v>
      </c>
      <c r="H16" s="31" t="n">
        <f>9335</f>
        <v>9335.0</v>
      </c>
      <c r="I16" s="32" t="n">
        <f>290</f>
        <v>290.0</v>
      </c>
      <c r="J16" s="31" t="n">
        <f>231043040</f>
        <v>2.3104304E8</v>
      </c>
      <c r="K16" s="32" t="n">
        <f>6472040</f>
        <v>6472040.0</v>
      </c>
      <c r="L16" s="31" t="n">
        <f>319708190</f>
        <v>3.1970819E8</v>
      </c>
      <c r="M16" s="32" t="n">
        <f>366790</f>
        <v>366790.0</v>
      </c>
      <c r="N16" s="31" t="n">
        <f>550751230</f>
        <v>5.5075123E8</v>
      </c>
      <c r="O16" s="32" t="n">
        <f>6838830</f>
        <v>6838830.0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6104</f>
        <v>6104.0</v>
      </c>
      <c r="E19" s="36" t="n">
        <f>280</f>
        <v>280.0</v>
      </c>
      <c r="F19" s="35" t="n">
        <f>3231</f>
        <v>3231.0</v>
      </c>
      <c r="G19" s="36" t="n">
        <f>10</f>
        <v>10.0</v>
      </c>
      <c r="H19" s="35" t="n">
        <f>9335</f>
        <v>9335.0</v>
      </c>
      <c r="I19" s="36" t="n">
        <f>290</f>
        <v>290.0</v>
      </c>
      <c r="J19" s="35" t="n">
        <f>231043040</f>
        <v>2.3104304E8</v>
      </c>
      <c r="K19" s="36" t="n">
        <f>6472040</f>
        <v>6472040.0</v>
      </c>
      <c r="L19" s="35" t="n">
        <f>319708190</f>
        <v>3.1970819E8</v>
      </c>
      <c r="M19" s="36" t="n">
        <f>366790</f>
        <v>366790.0</v>
      </c>
      <c r="N19" s="35" t="n">
        <f>550751230</f>
        <v>5.5075123E8</v>
      </c>
      <c r="O19" s="36" t="n">
        <f>6838830</f>
        <v>6838830.0</v>
      </c>
    </row>
    <row r="20" spans="1:15" ht="24.9" customHeight="1">
      <c r="A20" s="48"/>
      <c r="B20" s="67" t="s">
        <v>106</v>
      </c>
      <c r="C20" s="22" t="s">
        <v>15</v>
      </c>
      <c r="D20" s="31" t="n">
        <f>401</f>
        <v>401.0</v>
      </c>
      <c r="E20" s="32" t="n">
        <f>401</f>
        <v>401.0</v>
      </c>
      <c r="F20" s="31" t="n">
        <f>176</f>
        <v>176.0</v>
      </c>
      <c r="G20" s="32" t="n">
        <f>176</f>
        <v>176.0</v>
      </c>
      <c r="H20" s="31" t="n">
        <f>577</f>
        <v>577.0</v>
      </c>
      <c r="I20" s="32" t="n">
        <f>577</f>
        <v>577.0</v>
      </c>
      <c r="J20" s="31" t="n">
        <f>669010000</f>
        <v>6.6901E8</v>
      </c>
      <c r="K20" s="32" t="n">
        <f>669010000</f>
        <v>6.6901E8</v>
      </c>
      <c r="L20" s="31" t="n">
        <f>101200000</f>
        <v>1.012E8</v>
      </c>
      <c r="M20" s="32" t="n">
        <f>101200000</f>
        <v>1.012E8</v>
      </c>
      <c r="N20" s="31" t="n">
        <f>770210000</f>
        <v>7.7021E8</v>
      </c>
      <c r="O20" s="32" t="n">
        <f>770210000</f>
        <v>7.7021E8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401</f>
        <v>401.0</v>
      </c>
      <c r="E23" s="36" t="n">
        <f>401</f>
        <v>401.0</v>
      </c>
      <c r="F23" s="35" t="n">
        <f>176</f>
        <v>176.0</v>
      </c>
      <c r="G23" s="36" t="n">
        <f>176</f>
        <v>176.0</v>
      </c>
      <c r="H23" s="35" t="n">
        <f>577</f>
        <v>577.0</v>
      </c>
      <c r="I23" s="36" t="n">
        <f>577</f>
        <v>577.0</v>
      </c>
      <c r="J23" s="35" t="n">
        <f>669010000</f>
        <v>6.6901E8</v>
      </c>
      <c r="K23" s="36" t="n">
        <f>669010000</f>
        <v>6.6901E8</v>
      </c>
      <c r="L23" s="35" t="n">
        <f>101200000</f>
        <v>1.012E8</v>
      </c>
      <c r="M23" s="36" t="n">
        <f>101200000</f>
        <v>1.012E8</v>
      </c>
      <c r="N23" s="35" t="n">
        <f>770210000</f>
        <v>7.7021E8</v>
      </c>
      <c r="O23" s="36" t="n">
        <f>770210000</f>
        <v>7.7021E8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0</f>
        <v>0.0</v>
      </c>
      <c r="E36" s="37" t="n">
        <f>0</f>
        <v>0.0</v>
      </c>
      <c r="F36" s="31" t="n">
        <f>5</f>
        <v>5.0</v>
      </c>
      <c r="G36" s="37" t="n">
        <f>0</f>
        <v>0.0</v>
      </c>
      <c r="H36" s="31" t="n">
        <f>5</f>
        <v>5.0</v>
      </c>
      <c r="I36" s="37" t="n">
        <f>0</f>
        <v>0.0</v>
      </c>
      <c r="J36" s="31" t="n">
        <f>0</f>
        <v>0.0</v>
      </c>
      <c r="K36" s="37" t="n">
        <f>0</f>
        <v>0.0</v>
      </c>
      <c r="L36" s="31" t="n">
        <f>500000</f>
        <v>500000.0</v>
      </c>
      <c r="M36" s="37" t="n">
        <f>0</f>
        <v>0.0</v>
      </c>
      <c r="N36" s="31" t="n">
        <f>500000</f>
        <v>500000.0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0</f>
        <v>0.0</v>
      </c>
      <c r="E39" s="36" t="n">
        <f>0</f>
        <v>0.0</v>
      </c>
      <c r="F39" s="35" t="n">
        <f>5</f>
        <v>5.0</v>
      </c>
      <c r="G39" s="36" t="n">
        <f>0</f>
        <v>0.0</v>
      </c>
      <c r="H39" s="35" t="n">
        <f>5</f>
        <v>5.0</v>
      </c>
      <c r="I39" s="36" t="n">
        <f>0</f>
        <v>0.0</v>
      </c>
      <c r="J39" s="35" t="n">
        <f>0</f>
        <v>0.0</v>
      </c>
      <c r="K39" s="36" t="n">
        <f>0</f>
        <v>0.0</v>
      </c>
      <c r="L39" s="35" t="n">
        <f>500000</f>
        <v>500000.0</v>
      </c>
      <c r="M39" s="36" t="n">
        <f>0</f>
        <v>0.0</v>
      </c>
      <c r="N39" s="35" t="n">
        <f>500000</f>
        <v>500000.0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