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<sst xmlns="http://schemas.openxmlformats.org/spreadsheetml/2006/main" count="528" uniqueCount="129">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</sst>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DATE(2026,06,19)</f>
        <v>46192.0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DATE(2026,06,19)</f>
        <v>46192.0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806312.0</f>
        <v>806312.0</v>
      </c>
      <c r="E12" s="2" t="n">
        <f>33953.0</f>
        <v>33953.0</v>
      </c>
      <c r="F12" s="3" t="n">
        <f>1.0</f>
        <v>1.0</v>
      </c>
      <c r="G12" s="1" t="n">
        <f>5828528868915.0</f>
        <v>5.828528868915E12</v>
      </c>
      <c r="H12" s="2" t="n">
        <f>329349462390.0</f>
        <v>3.2934946239E11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806312.0</f>
        <v>806312.0</v>
      </c>
      <c r="E15" s="8" t="n">
        <f>33953.0</f>
        <v>33953.0</v>
      </c>
      <c r="F15" s="9" t="n">
        <f>1.0</f>
        <v>1.0</v>
      </c>
      <c r="G15" s="7" t="n">
        <f>5828528868915.0</f>
        <v>5.828528868915E12</v>
      </c>
      <c r="H15" s="8" t="n">
        <f>329349462390.0</f>
        <v>3.2934946239E11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23016.0</f>
        <v>23016.0</v>
      </c>
      <c r="E16" s="2" t="n">
        <f>162.0</f>
        <v>162.0</v>
      </c>
      <c r="F16" s="3" t="n">
        <f>0.029</f>
        <v>0.029</v>
      </c>
      <c r="G16" s="1" t="n">
        <f>1563093139375.0</f>
        <v>1.563093139375E12</v>
      </c>
      <c r="H16" s="2" t="n">
        <f>20748040000.0</f>
        <v>2.074804E10</v>
      </c>
      <c r="I16" s="3" t="n">
        <f>0.268</f>
        <v>0.268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23016.0</f>
        <v>23016.0</v>
      </c>
      <c r="E19" s="8" t="n">
        <f>162.0</f>
        <v>162.0</v>
      </c>
      <c r="F19" s="9" t="n">
        <f>0.029</f>
        <v>0.029</v>
      </c>
      <c r="G19" s="7" t="n">
        <f>1563093139375.0</f>
        <v>1.563093139375E12</v>
      </c>
      <c r="H19" s="8" t="n">
        <f>20748040000.0</f>
        <v>2.074804E10</v>
      </c>
      <c r="I19" s="9" t="n">
        <f>0.268</f>
        <v>0.268</v>
      </c>
    </row>
    <row r="20" spans="1:9" ht="24.9" customHeight="1">
      <c r="A20" s="51"/>
      <c r="B20" s="49" t="s">
        <v>21</v>
      </c>
      <c r="C20" s="22" t="s">
        <v>15</v>
      </c>
      <c r="D20" s="1" t="n">
        <f>766970.0</f>
        <v>766970.0</v>
      </c>
      <c r="E20" s="2" t="n">
        <f>33791.0</f>
        <v>33791.0</v>
      </c>
      <c r="F20" s="3" t="n">
        <f>0.951</f>
        <v>0.951</v>
      </c>
      <c r="G20" s="1" t="n">
        <f>4109980526490.0</f>
        <v>4.10998052649E12</v>
      </c>
      <c r="H20" s="2" t="n">
        <f>308601422390.0</f>
        <v>3.0860142239E11</v>
      </c>
      <c r="I20" s="3" t="n">
        <f>0.705</f>
        <v>0.705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766970.0</f>
        <v>766970.0</v>
      </c>
      <c r="E23" s="8" t="n">
        <f>33791.0</f>
        <v>33791.0</v>
      </c>
      <c r="F23" s="9" t="n">
        <f>0.951</f>
        <v>0.951</v>
      </c>
      <c r="G23" s="7" t="n">
        <f>4109980526490.0</f>
        <v>4.10998052649E12</v>
      </c>
      <c r="H23" s="8" t="n">
        <f>308601422390.0</f>
        <v>3.0860142239E11</v>
      </c>
      <c r="I23" s="9" t="n">
        <f>0.705</f>
        <v>0.705</v>
      </c>
    </row>
    <row r="24" spans="1:9" ht="24.9" customHeight="1">
      <c r="A24" s="51"/>
      <c r="B24" s="49" t="s">
        <v>22</v>
      </c>
      <c r="C24" s="22" t="s">
        <v>15</v>
      </c>
      <c r="D24" s="1" t="n">
        <f>15516.0</f>
        <v>15516.0</v>
      </c>
      <c r="E24" s="2" t="n">
        <f>0.0</f>
        <v>0.0</v>
      </c>
      <c r="F24" s="3" t="n">
        <f>0.019</f>
        <v>0.019</v>
      </c>
      <c r="G24" s="1" t="n">
        <f>152523716550.0</f>
        <v>1.5252371655E11</v>
      </c>
      <c r="H24" s="2" t="n">
        <f>0.0</f>
        <v>0.0</v>
      </c>
      <c r="I24" s="3" t="n">
        <f>0.026</f>
        <v>0.026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15516.0</f>
        <v>15516.0</v>
      </c>
      <c r="E27" s="8" t="n">
        <f>0.0</f>
        <v>0.0</v>
      </c>
      <c r="F27" s="9" t="n">
        <f>0.019</f>
        <v>0.019</v>
      </c>
      <c r="G27" s="7" t="n">
        <f>152523716550.0</f>
        <v>1.5252371655E11</v>
      </c>
      <c r="H27" s="8" t="n">
        <f>0.0</f>
        <v>0.0</v>
      </c>
      <c r="I27" s="9" t="n">
        <f>0.026</f>
        <v>0.026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810.0</f>
        <v>810.0</v>
      </c>
      <c r="E28" s="2" t="n">
        <f>0.0</f>
        <v>0.0</v>
      </c>
      <c r="F28" s="3" t="n">
        <f>0.001</f>
        <v>0.001</v>
      </c>
      <c r="G28" s="1" t="n">
        <f>2931486500.0</f>
        <v>2.9314865E9</v>
      </c>
      <c r="H28" s="2" t="n">
        <f>0.0</f>
        <v>0.0</v>
      </c>
      <c r="I28" s="3" t="n">
        <f>0.001</f>
        <v>0.001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810.0</f>
        <v>810.0</v>
      </c>
      <c r="E31" s="8" t="n">
        <f>0.0</f>
        <v>0.0</v>
      </c>
      <c r="F31" s="9" t="n">
        <f>0.001</f>
        <v>0.001</v>
      </c>
      <c r="G31" s="7" t="n">
        <f>2931486500.0</f>
        <v>2.9314865E9</v>
      </c>
      <c r="H31" s="8" t="n">
        <f>0.0</f>
        <v>0.0</v>
      </c>
      <c r="I31" s="9" t="n">
        <f>0.001</f>
        <v>0.001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46192.0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46192.0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26367</f>
        <v>26367.0</v>
      </c>
      <c r="E11" s="2" t="n">
        <f>5497</f>
        <v>5497.0</v>
      </c>
      <c r="F11" s="3" t="n">
        <f>1</f>
        <v>1.0</v>
      </c>
      <c r="G11" s="1" t="n">
        <f>9621147000</f>
        <v>9.621147E9</v>
      </c>
      <c r="H11" s="2" t="n">
        <f>5550029000</f>
        <v>5.550029E9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26367</f>
        <v>26367.0</v>
      </c>
      <c r="E14" s="8" t="n">
        <f>5497</f>
        <v>5497.0</v>
      </c>
      <c r="F14" s="9" t="n">
        <f>1</f>
        <v>1.0</v>
      </c>
      <c r="G14" s="7" t="n">
        <f>9621147000</f>
        <v>9.621147E9</v>
      </c>
      <c r="H14" s="8" t="n">
        <f>5550029000</f>
        <v>5.550029E9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11</f>
        <v>11.0</v>
      </c>
      <c r="E15" s="2" t="n">
        <f>0</f>
        <v>0.0</v>
      </c>
      <c r="F15" s="3" t="n">
        <f>0</f>
        <v>0.0</v>
      </c>
      <c r="G15" s="1" t="n">
        <f>430000</f>
        <v>430000.0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11</f>
        <v>11.0</v>
      </c>
      <c r="E18" s="8" t="n">
        <f>0</f>
        <v>0.0</v>
      </c>
      <c r="F18" s="9" t="n">
        <f>0</f>
        <v>0.0</v>
      </c>
      <c r="G18" s="7" t="n">
        <f>430000</f>
        <v>430000.0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26356</f>
        <v>26356.0</v>
      </c>
      <c r="E19" s="2" t="n">
        <f>5497</f>
        <v>5497.0</v>
      </c>
      <c r="F19" s="3" t="n">
        <f>1</f>
        <v>1.0</v>
      </c>
      <c r="G19" s="1" t="n">
        <f>9620717000</f>
        <v>9.620717E9</v>
      </c>
      <c r="H19" s="2" t="n">
        <f>5550029000</f>
        <v>5.550029E9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26356</f>
        <v>26356.0</v>
      </c>
      <c r="E22" s="8" t="n">
        <f>5497</f>
        <v>5497.0</v>
      </c>
      <c r="F22" s="9" t="n">
        <f>1</f>
        <v>1.0</v>
      </c>
      <c r="G22" s="7" t="n">
        <f>9620717000</f>
        <v>9.620717E9</v>
      </c>
      <c r="H22" s="8" t="n">
        <f>5550029000</f>
        <v>5.550029E9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46192.0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46192.0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14848.0</v>
      </c>
      <c r="F12" s="2" t="n">
        <f>1053</f>
        <v>1053.0</v>
      </c>
      <c r="G12" s="1" t="n">
        <v>1.06411192441E12</v>
      </c>
      <c r="H12" s="2" t="n">
        <f>75302126410</f>
        <v>7.530212641E10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14848.0</v>
      </c>
      <c r="F15" s="8" t="n">
        <f>1053</f>
        <v>1053.0</v>
      </c>
      <c r="G15" s="7" t="n">
        <v>1.06411192441E12</v>
      </c>
      <c r="H15" s="8" t="n">
        <f>75302126410</f>
        <v>7.530212641E10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283956.0</v>
      </c>
      <c r="F16" s="2" t="n">
        <f>31745</f>
        <v>31745.0</v>
      </c>
      <c r="G16" s="1" t="n">
        <v>2.03574246034E12</v>
      </c>
      <c r="H16" s="2" t="n">
        <f>227517356340</f>
        <v>2.2751735634E11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283956.0</v>
      </c>
      <c r="F19" s="8" t="n">
        <f>31745</f>
        <v>31745.0</v>
      </c>
      <c r="G19" s="7" t="n">
        <v>2.03574246034E12</v>
      </c>
      <c r="H19" s="8" t="n">
        <f>227517356340</f>
        <v>2.2751735634E11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442569.0</v>
      </c>
      <c r="F20" s="2" t="str">
        <f>"－"</f>
        <v>－</v>
      </c>
      <c r="G20" s="1" t="n">
        <v>3.172420134E11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442569.0</v>
      </c>
      <c r="F23" s="8" t="str">
        <f>"－"</f>
        <v>－</v>
      </c>
      <c r="G23" s="7" t="n">
        <v>3.172420134E11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16038.0</v>
      </c>
      <c r="F24" s="2" t="n">
        <f>49</f>
        <v>49.0</v>
      </c>
      <c r="G24" s="1" t="n">
        <v>6.56879491E11</v>
      </c>
      <c r="H24" s="2" t="n">
        <f>2001216000</f>
        <v>2.001216E9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16038.0</v>
      </c>
      <c r="F27" s="8" t="n">
        <f>49</f>
        <v>49.0</v>
      </c>
      <c r="G27" s="7" t="n">
        <v>6.56879491E11</v>
      </c>
      <c r="H27" s="8" t="n">
        <f>2001216000</f>
        <v>2.001216E9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7980.0</v>
      </c>
      <c r="F28" s="2" t="n">
        <f>914</f>
        <v>914.0</v>
      </c>
      <c r="G28" s="1" t="n">
        <v>3.267763705E10</v>
      </c>
      <c r="H28" s="2" t="n">
        <f>3741649050</f>
        <v>3.74164905E9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7980.0</v>
      </c>
      <c r="F31" s="8" t="n">
        <f>914</f>
        <v>914.0</v>
      </c>
      <c r="G31" s="7" t="n">
        <v>3.267763705E10</v>
      </c>
      <c r="H31" s="8" t="n">
        <f>3741649050</f>
        <v>3.74164905E9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397.0</v>
      </c>
      <c r="F36" s="2" t="n">
        <f>0</f>
        <v>0.0</v>
      </c>
      <c r="G36" s="1" t="n">
        <v>1.4761955E9</v>
      </c>
      <c r="H36" s="2" t="n">
        <f>0</f>
        <v>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397.0</v>
      </c>
      <c r="F39" s="8" t="n">
        <f>0</f>
        <v>0.0</v>
      </c>
      <c r="G39" s="7" t="n">
        <v>1.4761955E9</v>
      </c>
      <c r="H39" s="8" t="n">
        <f>0</f>
        <v>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13.0</v>
      </c>
      <c r="F48" s="2" t="n">
        <f>13</f>
        <v>13.0</v>
      </c>
      <c r="G48" s="1" t="n">
        <v>2.2776E7</v>
      </c>
      <c r="H48" s="2" t="n">
        <f>22776000</f>
        <v>2.2776E7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13.0</v>
      </c>
      <c r="F51" s="8" t="n">
        <f>13</f>
        <v>13.0</v>
      </c>
      <c r="G51" s="7" t="n">
        <v>2.2776E7</v>
      </c>
      <c r="H51" s="8" t="n">
        <f>22776000</f>
        <v>2.2776E7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600.0</v>
      </c>
      <c r="F56" s="2" t="n">
        <f>16</f>
        <v>16.0</v>
      </c>
      <c r="G56" s="1" t="n">
        <v>4.174161E8</v>
      </c>
      <c r="H56" s="2" t="n">
        <f>11100100</f>
        <v>1.11001E7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600.0</v>
      </c>
      <c r="F59" s="8" t="n">
        <f>16</f>
        <v>16.0</v>
      </c>
      <c r="G59" s="7" t="n">
        <v>4.174161E8</v>
      </c>
      <c r="H59" s="8" t="n">
        <f>11100100</f>
        <v>1.11001E7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104.0</v>
      </c>
      <c r="F60" s="2" t="n">
        <f>1</f>
        <v>1.0</v>
      </c>
      <c r="G60" s="1" t="n">
        <v>5.4191749E8</v>
      </c>
      <c r="H60" s="2" t="n">
        <f>5198490</f>
        <v>5198490.0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104.0</v>
      </c>
      <c r="F63" s="8" t="n">
        <f>1</f>
        <v>1.0</v>
      </c>
      <c r="G63" s="7" t="n">
        <v>5.4191749E8</v>
      </c>
      <c r="H63" s="8" t="n">
        <f>5198490</f>
        <v>5198490.0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70.0</v>
      </c>
      <c r="F92" s="2" t="n">
        <f>0</f>
        <v>0.0</v>
      </c>
      <c r="G92" s="1" t="n">
        <v>1.119242E8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70.0</v>
      </c>
      <c r="F95" s="8" t="n">
        <f>0</f>
        <v>0.0</v>
      </c>
      <c r="G95" s="7" t="n">
        <v>1.119242E8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55.0</v>
      </c>
      <c r="F96" s="2" t="n">
        <f>0</f>
        <v>0.0</v>
      </c>
      <c r="G96" s="1" t="n">
        <v>1.30575E8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55.0</v>
      </c>
      <c r="F99" s="8" t="n">
        <f>0</f>
        <v>0.0</v>
      </c>
      <c r="G99" s="7" t="n">
        <v>1.30575E8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340.0</v>
      </c>
      <c r="F100" s="2" t="n">
        <f>0</f>
        <v>0.0</v>
      </c>
      <c r="G100" s="1" t="n">
        <v>6.26196E8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340.0</v>
      </c>
      <c r="F103" s="8" t="n">
        <f>0</f>
        <v>0.0</v>
      </c>
      <c r="G103" s="7" t="n">
        <v>6.26196E8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9621.0</v>
      </c>
      <c r="F108" s="2" t="n">
        <f>162</f>
        <v>162.0</v>
      </c>
      <c r="G108" s="1" t="n">
        <v>1.23157077E12</v>
      </c>
      <c r="H108" s="2" t="n">
        <f>20748040000</f>
        <v>2.074804E10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9621.0</v>
      </c>
      <c r="F111" s="8" t="n">
        <f>162</f>
        <v>162.0</v>
      </c>
      <c r="G111" s="7" t="n">
        <v>1.23157077E12</v>
      </c>
      <c r="H111" s="8" t="n">
        <f>20748040000</f>
        <v>2.074804E10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13395.0</v>
      </c>
      <c r="F120" s="2" t="n">
        <f>0</f>
        <v>0.0</v>
      </c>
      <c r="G120" s="1" t="n">
        <v>3.31522369375E11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13395.0</v>
      </c>
      <c r="F123" s="8" t="n">
        <f>0</f>
        <v>0.0</v>
      </c>
      <c r="G123" s="7" t="n">
        <v>3.31522369375E11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5721.0</v>
      </c>
      <c r="F124" s="2" t="n">
        <f>0</f>
        <v>0.0</v>
      </c>
      <c r="G124" s="1" t="n">
        <v>1.28890656E11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5721.0</v>
      </c>
      <c r="F127" s="8" t="n">
        <f>0</f>
        <v>0.0</v>
      </c>
      <c r="G127" s="7" t="n">
        <v>1.28890656E11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47.0</v>
      </c>
      <c r="F128" s="2" t="n">
        <f>0</f>
        <v>0.0</v>
      </c>
      <c r="G128" s="1" t="n">
        <v>1.055685E8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47.0</v>
      </c>
      <c r="F131" s="8" t="n">
        <f>0</f>
        <v>0.0</v>
      </c>
      <c r="G131" s="7" t="n">
        <v>1.055685E8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7924.0</v>
      </c>
      <c r="F132" s="2" t="n">
        <f>0</f>
        <v>0.0</v>
      </c>
      <c r="G132" s="1" t="n">
        <v>1.786807095E10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7924.0</v>
      </c>
      <c r="F135" s="8" t="n">
        <f>0</f>
        <v>0.0</v>
      </c>
      <c r="G135" s="7" t="n">
        <v>1.786807095E10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41.0</v>
      </c>
      <c r="F136" s="2" t="n">
        <f>0</f>
        <v>0.0</v>
      </c>
      <c r="G136" s="1" t="n">
        <v>9.16035E7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41.0</v>
      </c>
      <c r="F139" s="8" t="n">
        <f>0</f>
        <v>0.0</v>
      </c>
      <c r="G139" s="7" t="n">
        <v>9.16035E7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1.0</v>
      </c>
      <c r="F140" s="2" t="n">
        <f>0</f>
        <v>0.0</v>
      </c>
      <c r="G140" s="1" t="n">
        <v>1.017E7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1.0</v>
      </c>
      <c r="F143" s="8" t="n">
        <f>0</f>
        <v>0.0</v>
      </c>
      <c r="G143" s="7" t="n">
        <v>1.017E7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1140.0</v>
      </c>
      <c r="F144" s="2" t="n">
        <f>0</f>
        <v>0.0</v>
      </c>
      <c r="G144" s="1" t="n">
        <v>4.950695E9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1140.0</v>
      </c>
      <c r="F147" s="8" t="n">
        <f>0</f>
        <v>0.0</v>
      </c>
      <c r="G147" s="7" t="n">
        <v>4.950695E9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1.0</v>
      </c>
      <c r="F148" s="2" t="n">
        <f>0</f>
        <v>0.0</v>
      </c>
      <c r="G148" s="1" t="n">
        <v>887100.0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1.0</v>
      </c>
      <c r="F151" s="8" t="n">
        <f>0</f>
        <v>0.0</v>
      </c>
      <c r="G151" s="7" t="n">
        <v>887100.0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479.0</v>
      </c>
      <c r="F152" s="2" t="n">
        <f>0</f>
        <v>0.0</v>
      </c>
      <c r="G152" s="1" t="n">
        <v>4.154656E8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479.0</v>
      </c>
      <c r="F155" s="8" t="n">
        <f>0</f>
        <v>0.0</v>
      </c>
      <c r="G155" s="7" t="n">
        <v>4.154656E8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125.0</v>
      </c>
      <c r="F156" s="2" t="n">
        <f>0</f>
        <v>0.0</v>
      </c>
      <c r="G156" s="1" t="n">
        <v>1.092139E8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125.0</v>
      </c>
      <c r="F159" s="8" t="n">
        <f>0</f>
        <v>0.0</v>
      </c>
      <c r="G159" s="7" t="n">
        <v>1.092139E8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37.0</v>
      </c>
      <c r="F168" s="2" t="n">
        <f>0</f>
        <v>0.0</v>
      </c>
      <c r="G168" s="1" t="n">
        <v>8.1386E7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37.0</v>
      </c>
      <c r="F171" s="8" t="n">
        <f>0</f>
        <v>0.0</v>
      </c>
      <c r="G171" s="7" t="n">
        <v>8.1386E7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0.0</v>
      </c>
      <c r="F176" s="2" t="n">
        <f>0</f>
        <v>0.0</v>
      </c>
      <c r="G176" s="1" t="n">
        <v>0.0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0.0</v>
      </c>
      <c r="F179" s="8" t="n">
        <f>0</f>
        <v>0.0</v>
      </c>
      <c r="G179" s="7" t="n">
        <v>0.0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810.0</v>
      </c>
      <c r="F204" s="2" t="n">
        <f>0</f>
        <v>0.0</v>
      </c>
      <c r="G204" s="1" t="n">
        <v>2.9314865E9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810.0</v>
      </c>
      <c r="F207" s="8" t="n">
        <f>0</f>
        <v>0.0</v>
      </c>
      <c r="G207" s="7" t="n">
        <v>2.9314865E9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46192.0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46192.0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4175</f>
        <v>4175.0</v>
      </c>
      <c r="E12" s="32" t="n">
        <f>2977</f>
        <v>2977.0</v>
      </c>
      <c r="F12" s="31" t="n">
        <f>3632</f>
        <v>3632.0</v>
      </c>
      <c r="G12" s="32" t="n">
        <f>1510</f>
        <v>1510.0</v>
      </c>
      <c r="H12" s="31" t="n">
        <f>7807</f>
        <v>7807.0</v>
      </c>
      <c r="I12" s="32" t="n">
        <f>4487</f>
        <v>4487.0</v>
      </c>
      <c r="J12" s="31" t="n">
        <f>1800429340</f>
        <v>1.80042934E9</v>
      </c>
      <c r="K12" s="32" t="n">
        <f>1368792340</f>
        <v>1.36879234E9</v>
      </c>
      <c r="L12" s="31" t="n">
        <f>4798464490</f>
        <v>4.79846449E9</v>
      </c>
      <c r="M12" s="32" t="n">
        <f>3942106490</f>
        <v>3.94210649E9</v>
      </c>
      <c r="N12" s="31" t="n">
        <f>6598893830</f>
        <v>6.59889383E9</v>
      </c>
      <c r="O12" s="32" t="n">
        <f>5310898830</f>
        <v>5.31089883E9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4175</f>
        <v>4175.0</v>
      </c>
      <c r="E15" s="36" t="n">
        <f>2977</f>
        <v>2977.0</v>
      </c>
      <c r="F15" s="35" t="n">
        <f>3632</f>
        <v>3632.0</v>
      </c>
      <c r="G15" s="36" t="n">
        <f>1510</f>
        <v>1510.0</v>
      </c>
      <c r="H15" s="35" t="n">
        <f>7807</f>
        <v>7807.0</v>
      </c>
      <c r="I15" s="36" t="n">
        <f>4487</f>
        <v>4487.0</v>
      </c>
      <c r="J15" s="35" t="n">
        <f>1800429340</f>
        <v>1.80042934E9</v>
      </c>
      <c r="K15" s="36" t="n">
        <f>1368792340</f>
        <v>1.36879234E9</v>
      </c>
      <c r="L15" s="35" t="n">
        <f>4798464490</f>
        <v>4.79846449E9</v>
      </c>
      <c r="M15" s="36" t="n">
        <f>3942106490</f>
        <v>3.94210649E9</v>
      </c>
      <c r="N15" s="35" t="n">
        <f>6598893830</f>
        <v>6.59889383E9</v>
      </c>
      <c r="O15" s="36" t="n">
        <f>5310898830</f>
        <v>5.31089883E9</v>
      </c>
    </row>
    <row r="16" spans="1:15" ht="24.9" customHeight="1">
      <c r="A16" s="48"/>
      <c r="B16" s="67" t="s">
        <v>105</v>
      </c>
      <c r="C16" s="22" t="s">
        <v>15</v>
      </c>
      <c r="D16" s="31" t="n">
        <f>11613</f>
        <v>11613.0</v>
      </c>
      <c r="E16" s="32" t="n">
        <f>640</f>
        <v>640.0</v>
      </c>
      <c r="F16" s="31" t="n">
        <f>6636</f>
        <v>6636.0</v>
      </c>
      <c r="G16" s="32" t="n">
        <f>70</f>
        <v>70.0</v>
      </c>
      <c r="H16" s="31" t="n">
        <f>18249</f>
        <v>18249.0</v>
      </c>
      <c r="I16" s="32" t="n">
        <f>710</f>
        <v>710.0</v>
      </c>
      <c r="J16" s="31" t="n">
        <f>720366450</f>
        <v>7.2036645E8</v>
      </c>
      <c r="K16" s="32" t="n">
        <f>39197950</f>
        <v>3.919795E7</v>
      </c>
      <c r="L16" s="31" t="n">
        <f>2110956720</f>
        <v>2.11095672E9</v>
      </c>
      <c r="M16" s="32" t="n">
        <f>9432220</f>
        <v>9432220.0</v>
      </c>
      <c r="N16" s="31" t="n">
        <f>2831323170</f>
        <v>2.83132317E9</v>
      </c>
      <c r="O16" s="32" t="n">
        <f>48630170</f>
        <v>4.863017E7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11613</f>
        <v>11613.0</v>
      </c>
      <c r="E19" s="36" t="n">
        <f>640</f>
        <v>640.0</v>
      </c>
      <c r="F19" s="35" t="n">
        <f>6636</f>
        <v>6636.0</v>
      </c>
      <c r="G19" s="36" t="n">
        <f>70</f>
        <v>70.0</v>
      </c>
      <c r="H19" s="35" t="n">
        <f>18249</f>
        <v>18249.0</v>
      </c>
      <c r="I19" s="36" t="n">
        <f>710</f>
        <v>710.0</v>
      </c>
      <c r="J19" s="35" t="n">
        <f>720366450</f>
        <v>7.2036645E8</v>
      </c>
      <c r="K19" s="36" t="n">
        <f>39197950</f>
        <v>3.919795E7</v>
      </c>
      <c r="L19" s="35" t="n">
        <f>2110956720</f>
        <v>2.11095672E9</v>
      </c>
      <c r="M19" s="36" t="n">
        <f>9432220</f>
        <v>9432220.0</v>
      </c>
      <c r="N19" s="35" t="n">
        <f>2831323170</f>
        <v>2.83132317E9</v>
      </c>
      <c r="O19" s="36" t="n">
        <f>48630170</f>
        <v>4.863017E7</v>
      </c>
    </row>
    <row r="20" spans="1:15" ht="24.9" customHeight="1">
      <c r="A20" s="48"/>
      <c r="B20" s="67" t="s">
        <v>106</v>
      </c>
      <c r="C20" s="22" t="s">
        <v>15</v>
      </c>
      <c r="D20" s="31" t="n">
        <f>300</f>
        <v>300.0</v>
      </c>
      <c r="E20" s="32" t="n">
        <f>300</f>
        <v>300.0</v>
      </c>
      <c r="F20" s="31" t="n">
        <f>0</f>
        <v>0.0</v>
      </c>
      <c r="G20" s="32" t="n">
        <f>0</f>
        <v>0.0</v>
      </c>
      <c r="H20" s="31" t="n">
        <f>300</f>
        <v>300.0</v>
      </c>
      <c r="I20" s="32" t="n">
        <f>300</f>
        <v>300.0</v>
      </c>
      <c r="J20" s="31" t="n">
        <f>190500000</f>
        <v>1.905E8</v>
      </c>
      <c r="K20" s="32" t="n">
        <f>190500000</f>
        <v>1.905E8</v>
      </c>
      <c r="L20" s="31" t="n">
        <f>0</f>
        <v>0.0</v>
      </c>
      <c r="M20" s="32" t="n">
        <f>0</f>
        <v>0.0</v>
      </c>
      <c r="N20" s="31" t="n">
        <f>190500000</f>
        <v>1.905E8</v>
      </c>
      <c r="O20" s="32" t="n">
        <f>190500000</f>
        <v>1.905E8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300</f>
        <v>300.0</v>
      </c>
      <c r="E23" s="36" t="n">
        <f>300</f>
        <v>300.0</v>
      </c>
      <c r="F23" s="35" t="n">
        <f>0</f>
        <v>0.0</v>
      </c>
      <c r="G23" s="36" t="n">
        <f>0</f>
        <v>0.0</v>
      </c>
      <c r="H23" s="35" t="n">
        <f>300</f>
        <v>300.0</v>
      </c>
      <c r="I23" s="36" t="n">
        <f>300</f>
        <v>300.0</v>
      </c>
      <c r="J23" s="35" t="n">
        <f>190500000</f>
        <v>1.905E8</v>
      </c>
      <c r="K23" s="36" t="n">
        <f>190500000</f>
        <v>1.905E8</v>
      </c>
      <c r="L23" s="35" t="n">
        <f>0</f>
        <v>0.0</v>
      </c>
      <c r="M23" s="36" t="n">
        <f>0</f>
        <v>0.0</v>
      </c>
      <c r="N23" s="35" t="n">
        <f>190500000</f>
        <v>1.905E8</v>
      </c>
      <c r="O23" s="36" t="n">
        <f>190500000</f>
        <v>1.905E8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3</f>
        <v>3.0</v>
      </c>
      <c r="E36" s="37" t="n">
        <f>0</f>
        <v>0.0</v>
      </c>
      <c r="F36" s="31" t="n">
        <f>8</f>
        <v>8.0</v>
      </c>
      <c r="G36" s="37" t="n">
        <f>0</f>
        <v>0.0</v>
      </c>
      <c r="H36" s="31" t="n">
        <f>11</f>
        <v>11.0</v>
      </c>
      <c r="I36" s="37" t="n">
        <f>0</f>
        <v>0.0</v>
      </c>
      <c r="J36" s="31" t="n">
        <f>30000</f>
        <v>30000.0</v>
      </c>
      <c r="K36" s="37" t="n">
        <f>0</f>
        <v>0.0</v>
      </c>
      <c r="L36" s="31" t="n">
        <f>400000</f>
        <v>400000.0</v>
      </c>
      <c r="M36" s="37" t="n">
        <f>0</f>
        <v>0.0</v>
      </c>
      <c r="N36" s="31" t="n">
        <f>430000</f>
        <v>430000.0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3</f>
        <v>3.0</v>
      </c>
      <c r="E39" s="36" t="n">
        <f>0</f>
        <v>0.0</v>
      </c>
      <c r="F39" s="35" t="n">
        <f>8</f>
        <v>8.0</v>
      </c>
      <c r="G39" s="36" t="n">
        <f>0</f>
        <v>0.0</v>
      </c>
      <c r="H39" s="35" t="n">
        <f>11</f>
        <v>11.0</v>
      </c>
      <c r="I39" s="36" t="n">
        <f>0</f>
        <v>0.0</v>
      </c>
      <c r="J39" s="35" t="n">
        <f>30000</f>
        <v>30000.0</v>
      </c>
      <c r="K39" s="36" t="n">
        <f>0</f>
        <v>0.0</v>
      </c>
      <c r="L39" s="35" t="n">
        <f>400000</f>
        <v>400000.0</v>
      </c>
      <c r="M39" s="36" t="n">
        <f>0</f>
        <v>0.0</v>
      </c>
      <c r="N39" s="35" t="n">
        <f>430000</f>
        <v>430000.0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