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<sst xmlns="http://schemas.openxmlformats.org/spreadsheetml/2006/main" count="337" uniqueCount="95">
  <si>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</si>
  <si>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</si>
  <si>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</si>
  <si>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</si>
  <si>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</si>
  <si>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</si>
  <si>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</si>
  <si>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</si>
  <si>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</si>
  <si>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</si>
  <si>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</si>
  <si>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</si>
  <si>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</si>
  <si>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</si>
  <si>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</si>
  <si>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</si>
  <si>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</si>
  <si>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</si>
  <si>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</si>
  <si>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</si>
  <si>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</si>
  <si>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</si>
  <si>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</si>
  <si>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</si>
  <si>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</si>
  <si>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</si>
  <si>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</si>
  <si>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</si>
  <si>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</si>
  <si>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</si>
  <si>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</si>
  <si>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</si>
  <si>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</si>
  <si>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</si>
  <si>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</si>
  <si>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</si>
  <si>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</si>
  <si>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</si>
  <si>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</si>
  <si>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</si>
  <si>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</si>
  <si>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</si>
  <si>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</si>
  <si>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</si>
  <si>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</si>
  <si>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2021/08</t>
  </si>
  <si>
    <t>P</t>
  </si>
  <si>
    <t>2021/09</t>
  </si>
  <si>
    <t>－</t>
  </si>
  <si>
    <t>*</t>
  </si>
  <si>
    <t>2021/08/31</t>
  </si>
  <si>
    <t>02</t>
  </si>
  <si>
    <t>0.0100</t>
  </si>
  <si>
    <t>16</t>
  </si>
  <si>
    <t>0.0300</t>
  </si>
  <si>
    <t>11</t>
  </si>
  <si>
    <t>0.0400</t>
  </si>
  <si>
    <t>05</t>
  </si>
  <si>
    <t>0.1100</t>
  </si>
  <si>
    <t>0.1800</t>
  </si>
  <si>
    <t>30</t>
  </si>
  <si>
    <t>31</t>
  </si>
  <si>
    <t>03</t>
  </si>
  <si>
    <t>0.2000</t>
  </si>
  <si>
    <t>10</t>
  </si>
  <si>
    <t>0.4200</t>
  </si>
  <si>
    <t>20</t>
  </si>
  <si>
    <t>0.2600</t>
  </si>
  <si>
    <t>2021/10</t>
  </si>
  <si>
    <t>2021/09/30</t>
  </si>
  <si>
    <t>06</t>
  </si>
  <si>
    <t>25</t>
  </si>
  <si>
    <t>27</t>
  </si>
  <si>
    <t>0.0200</t>
  </si>
  <si>
    <t>24</t>
  </si>
  <si>
    <t>0.0700</t>
  </si>
  <si>
    <t>0.0800</t>
  </si>
  <si>
    <t>0.0500</t>
  </si>
  <si>
    <t>23</t>
  </si>
  <si>
    <t>0.1500</t>
  </si>
  <si>
    <t>26</t>
  </si>
  <si>
    <t>0.2100</t>
  </si>
  <si>
    <t>0.1300</t>
  </si>
  <si>
    <t>C</t>
  </si>
  <si>
    <t>0.2300</t>
  </si>
  <si>
    <t>13</t>
  </si>
  <si>
    <t>0.3900</t>
  </si>
  <si>
    <t>0.1700</t>
  </si>
  <si>
    <t>0.1900</t>
  </si>
  <si>
    <t>0.0650</t>
  </si>
  <si>
    <t>17</t>
  </si>
  <si>
    <t>0.3100</t>
  </si>
  <si>
    <t>0.0900</t>
  </si>
  <si>
    <t>0.1000</t>
  </si>
  <si>
    <t>0.1400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</si>
</sst>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2</f>
        <v>2.0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147.5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149.5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150.0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6</f>
        <v>6.0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/>
      <c r="F11" s="13" t="s">
        <v>48</v>
      </c>
      <c r="G11" s="12"/>
      <c r="H11" s="13" t="s">
        <v>48</v>
      </c>
      <c r="I11" s="12"/>
      <c r="J11" s="13"/>
      <c r="K11" s="12"/>
      <c r="L11" s="13" t="s">
        <v>48</v>
      </c>
      <c r="M11" s="12"/>
      <c r="N11" s="13"/>
      <c r="O11" s="12"/>
      <c r="P11" s="13" t="s">
        <v>48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49</v>
      </c>
      <c r="X11" s="16" t="n">
        <f>2</f>
        <v>2.0</v>
      </c>
      <c r="Y11" s="17" t="str">
        <f>"－"</f>
        <v>－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151.0</v>
      </c>
      <c r="E12" s="12" t="s">
        <v>51</v>
      </c>
      <c r="F12" s="13" t="s">
        <v>52</v>
      </c>
      <c r="G12" s="12" t="s">
        <v>51</v>
      </c>
      <c r="H12" s="13" t="s">
        <v>52</v>
      </c>
      <c r="I12" s="12"/>
      <c r="J12" s="13"/>
      <c r="K12" s="12" t="s">
        <v>51</v>
      </c>
      <c r="L12" s="13" t="s">
        <v>52</v>
      </c>
      <c r="M12" s="12"/>
      <c r="N12" s="13"/>
      <c r="O12" s="12" t="s">
        <v>53</v>
      </c>
      <c r="P12" s="13" t="s">
        <v>52</v>
      </c>
      <c r="Q12" s="14" t="n">
        <f>0.01</f>
        <v>0.01</v>
      </c>
      <c r="R12" s="15" t="n">
        <f>2</f>
        <v>2.0</v>
      </c>
      <c r="S12" s="15"/>
      <c r="T12" s="15" t="n">
        <f>20000</f>
        <v>20000.0</v>
      </c>
      <c r="U12" s="15"/>
      <c r="V12" s="15" t="str">
        <f>"－"</f>
        <v>－</v>
      </c>
      <c r="W12" s="12" t="s">
        <v>49</v>
      </c>
      <c r="X12" s="16" t="n">
        <f>34</f>
        <v>34.0</v>
      </c>
      <c r="Y12" s="17" t="n">
        <f>2</f>
        <v>2.0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151.5</v>
      </c>
      <c r="E13" s="12" t="s">
        <v>51</v>
      </c>
      <c r="F13" s="13" t="s">
        <v>54</v>
      </c>
      <c r="G13" s="12" t="s">
        <v>55</v>
      </c>
      <c r="H13" s="13" t="s">
        <v>56</v>
      </c>
      <c r="I13" s="12"/>
      <c r="J13" s="13"/>
      <c r="K13" s="12" t="s">
        <v>57</v>
      </c>
      <c r="L13" s="13" t="s">
        <v>52</v>
      </c>
      <c r="M13" s="12"/>
      <c r="N13" s="13"/>
      <c r="O13" s="12" t="s">
        <v>53</v>
      </c>
      <c r="P13" s="13" t="s">
        <v>52</v>
      </c>
      <c r="Q13" s="14" t="n">
        <f>0.02</f>
        <v>0.02</v>
      </c>
      <c r="R13" s="15" t="n">
        <f>590</f>
        <v>590.0</v>
      </c>
      <c r="S13" s="15"/>
      <c r="T13" s="15" t="n">
        <f>15310000</f>
        <v>1.531E7</v>
      </c>
      <c r="U13" s="15"/>
      <c r="V13" s="15" t="str">
        <f>"－"</f>
        <v>－</v>
      </c>
      <c r="W13" s="12" t="s">
        <v>49</v>
      </c>
      <c r="X13" s="16" t="n">
        <f>677</f>
        <v>677.0</v>
      </c>
      <c r="Y13" s="17" t="n">
        <f>7</f>
        <v>7.0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152.0</v>
      </c>
      <c r="E14" s="12" t="s">
        <v>51</v>
      </c>
      <c r="F14" s="13" t="s">
        <v>58</v>
      </c>
      <c r="G14" s="12" t="s">
        <v>55</v>
      </c>
      <c r="H14" s="13" t="s">
        <v>59</v>
      </c>
      <c r="I14" s="12" t="s">
        <v>53</v>
      </c>
      <c r="J14" s="13" t="s">
        <v>54</v>
      </c>
      <c r="K14" s="12" t="s">
        <v>60</v>
      </c>
      <c r="L14" s="13" t="s">
        <v>52</v>
      </c>
      <c r="M14" s="12" t="s">
        <v>60</v>
      </c>
      <c r="N14" s="13" t="s">
        <v>52</v>
      </c>
      <c r="O14" s="12" t="s">
        <v>61</v>
      </c>
      <c r="P14" s="13" t="s">
        <v>52</v>
      </c>
      <c r="Q14" s="14" t="n">
        <f>0.05</f>
        <v>0.05</v>
      </c>
      <c r="R14" s="15" t="n">
        <f>4132</f>
        <v>4132.0</v>
      </c>
      <c r="S14" s="15" t="n">
        <v>83.0</v>
      </c>
      <c r="T14" s="15" t="n">
        <f>245095000</f>
        <v>2.45095E8</v>
      </c>
      <c r="U14" s="15" t="n">
        <v>1865000.0</v>
      </c>
      <c r="V14" s="15" t="str">
        <f>"－"</f>
        <v>－</v>
      </c>
      <c r="W14" s="12" t="s">
        <v>49</v>
      </c>
      <c r="X14" s="16" t="n">
        <f>1875</f>
        <v>1875.0</v>
      </c>
      <c r="Y14" s="17" t="n">
        <f>21</f>
        <v>21.0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152.5</v>
      </c>
      <c r="E15" s="12" t="s">
        <v>62</v>
      </c>
      <c r="F15" s="13" t="s">
        <v>63</v>
      </c>
      <c r="G15" s="12" t="s">
        <v>64</v>
      </c>
      <c r="H15" s="13" t="s">
        <v>65</v>
      </c>
      <c r="I15" s="12"/>
      <c r="J15" s="13"/>
      <c r="K15" s="12" t="s">
        <v>66</v>
      </c>
      <c r="L15" s="13" t="s">
        <v>59</v>
      </c>
      <c r="M15" s="12"/>
      <c r="N15" s="13"/>
      <c r="O15" s="12" t="s">
        <v>61</v>
      </c>
      <c r="P15" s="13" t="s">
        <v>67</v>
      </c>
      <c r="Q15" s="14" t="n">
        <f>0.25</f>
        <v>0.25</v>
      </c>
      <c r="R15" s="15" t="n">
        <f>50</f>
        <v>50.0</v>
      </c>
      <c r="S15" s="15"/>
      <c r="T15" s="15" t="n">
        <f>10500000</f>
        <v>1.05E7</v>
      </c>
      <c r="U15" s="15"/>
      <c r="V15" s="15" t="n">
        <f>42</f>
        <v>42.0</v>
      </c>
      <c r="W15" s="12" t="s">
        <v>49</v>
      </c>
      <c r="X15" s="16" t="str">
        <f>"－"</f>
        <v>－</v>
      </c>
      <c r="Y15" s="17" t="n">
        <f>6</f>
        <v>6.0</v>
      </c>
      <c r="Z15" s="10" t="s">
        <v>50</v>
      </c>
    </row>
    <row r="16">
      <c r="A16" s="10" t="s">
        <v>45</v>
      </c>
      <c r="B16" s="10" t="s">
        <v>46</v>
      </c>
      <c r="C16" s="10" t="s">
        <v>68</v>
      </c>
      <c r="D16" s="11" t="n">
        <v>147.5</v>
      </c>
      <c r="E16" s="12" t="s">
        <v>51</v>
      </c>
      <c r="F16" s="13" t="s">
        <v>52</v>
      </c>
      <c r="G16" s="12" t="s">
        <v>51</v>
      </c>
      <c r="H16" s="13" t="s">
        <v>52</v>
      </c>
      <c r="I16" s="12"/>
      <c r="J16" s="13"/>
      <c r="K16" s="12" t="s">
        <v>51</v>
      </c>
      <c r="L16" s="13" t="s">
        <v>52</v>
      </c>
      <c r="M16" s="12"/>
      <c r="N16" s="13"/>
      <c r="O16" s="12" t="s">
        <v>51</v>
      </c>
      <c r="P16" s="13" t="s">
        <v>52</v>
      </c>
      <c r="Q16" s="14" t="n">
        <f>0.01</f>
        <v>0.01</v>
      </c>
      <c r="R16" s="15" t="n">
        <f>1</f>
        <v>1.0</v>
      </c>
      <c r="S16" s="15"/>
      <c r="T16" s="15" t="n">
        <f>10000</f>
        <v>10000.0</v>
      </c>
      <c r="U16" s="15"/>
      <c r="V16" s="15" t="str">
        <f>"－"</f>
        <v>－</v>
      </c>
      <c r="W16" s="12"/>
      <c r="X16" s="16" t="n">
        <f>1</f>
        <v>1.0</v>
      </c>
      <c r="Y16" s="17" t="n">
        <f>1</f>
        <v>1.0</v>
      </c>
      <c r="Z16" s="10" t="s">
        <v>69</v>
      </c>
    </row>
    <row r="17">
      <c r="A17" s="10" t="s">
        <v>45</v>
      </c>
      <c r="B17" s="10" t="s">
        <v>46</v>
      </c>
      <c r="C17" s="10" t="s">
        <v>68</v>
      </c>
      <c r="D17" s="11" t="n">
        <v>149.0</v>
      </c>
      <c r="E17" s="12" t="s">
        <v>70</v>
      </c>
      <c r="F17" s="13" t="s">
        <v>52</v>
      </c>
      <c r="G17" s="12" t="s">
        <v>70</v>
      </c>
      <c r="H17" s="13" t="s">
        <v>52</v>
      </c>
      <c r="I17" s="12"/>
      <c r="J17" s="13"/>
      <c r="K17" s="12" t="s">
        <v>70</v>
      </c>
      <c r="L17" s="13" t="s">
        <v>52</v>
      </c>
      <c r="M17" s="12"/>
      <c r="N17" s="13"/>
      <c r="O17" s="12" t="s">
        <v>64</v>
      </c>
      <c r="P17" s="13" t="s">
        <v>52</v>
      </c>
      <c r="Q17" s="14" t="n">
        <f>0.01</f>
        <v>0.01</v>
      </c>
      <c r="R17" s="15" t="n">
        <f>2</f>
        <v>2.0</v>
      </c>
      <c r="S17" s="15"/>
      <c r="T17" s="15" t="n">
        <f>20000</f>
        <v>20000.0</v>
      </c>
      <c r="U17" s="15"/>
      <c r="V17" s="15" t="str">
        <f>"－"</f>
        <v>－</v>
      </c>
      <c r="W17" s="12"/>
      <c r="X17" s="16" t="n">
        <f>2</f>
        <v>2.0</v>
      </c>
      <c r="Y17" s="17" t="n">
        <f>2</f>
        <v>2.0</v>
      </c>
      <c r="Z17" s="10" t="s">
        <v>69</v>
      </c>
    </row>
    <row r="18">
      <c r="A18" s="10" t="s">
        <v>45</v>
      </c>
      <c r="B18" s="10" t="s">
        <v>46</v>
      </c>
      <c r="C18" s="10" t="s">
        <v>68</v>
      </c>
      <c r="D18" s="11" t="n">
        <v>150.0</v>
      </c>
      <c r="E18" s="12" t="s">
        <v>51</v>
      </c>
      <c r="F18" s="13" t="s">
        <v>52</v>
      </c>
      <c r="G18" s="12" t="s">
        <v>51</v>
      </c>
      <c r="H18" s="13" t="s">
        <v>52</v>
      </c>
      <c r="I18" s="12"/>
      <c r="J18" s="13"/>
      <c r="K18" s="12" t="s">
        <v>51</v>
      </c>
      <c r="L18" s="13" t="s">
        <v>52</v>
      </c>
      <c r="M18" s="12"/>
      <c r="N18" s="13"/>
      <c r="O18" s="12" t="s">
        <v>71</v>
      </c>
      <c r="P18" s="13" t="s">
        <v>52</v>
      </c>
      <c r="Q18" s="14" t="n">
        <f>0.01</f>
        <v>0.01</v>
      </c>
      <c r="R18" s="15" t="n">
        <f>6</f>
        <v>6.0</v>
      </c>
      <c r="S18" s="15"/>
      <c r="T18" s="15" t="n">
        <f>60000</f>
        <v>60000.0</v>
      </c>
      <c r="U18" s="15"/>
      <c r="V18" s="15" t="str">
        <f>"－"</f>
        <v>－</v>
      </c>
      <c r="W18" s="12"/>
      <c r="X18" s="16" t="n">
        <f>6</f>
        <v>6.0</v>
      </c>
      <c r="Y18" s="17" t="n">
        <f>3</f>
        <v>3.0</v>
      </c>
      <c r="Z18" s="10" t="s">
        <v>69</v>
      </c>
    </row>
    <row r="19">
      <c r="A19" s="10" t="s">
        <v>45</v>
      </c>
      <c r="B19" s="10" t="s">
        <v>46</v>
      </c>
      <c r="C19" s="10" t="s">
        <v>68</v>
      </c>
      <c r="D19" s="11" t="n">
        <v>150.5</v>
      </c>
      <c r="E19" s="12" t="s">
        <v>72</v>
      </c>
      <c r="F19" s="13" t="s">
        <v>52</v>
      </c>
      <c r="G19" s="12" t="s">
        <v>72</v>
      </c>
      <c r="H19" s="13" t="s">
        <v>52</v>
      </c>
      <c r="I19" s="12"/>
      <c r="J19" s="13"/>
      <c r="K19" s="12" t="s">
        <v>72</v>
      </c>
      <c r="L19" s="13" t="s">
        <v>52</v>
      </c>
      <c r="M19" s="12"/>
      <c r="N19" s="13"/>
      <c r="O19" s="12" t="s">
        <v>60</v>
      </c>
      <c r="P19" s="13" t="s">
        <v>52</v>
      </c>
      <c r="Q19" s="14" t="n">
        <f>0.01</f>
        <v>0.01</v>
      </c>
      <c r="R19" s="15" t="n">
        <f>2</f>
        <v>2.0</v>
      </c>
      <c r="S19" s="15"/>
      <c r="T19" s="15" t="n">
        <f>20000</f>
        <v>20000.0</v>
      </c>
      <c r="U19" s="15"/>
      <c r="V19" s="15" t="str">
        <f>"－"</f>
        <v>－</v>
      </c>
      <c r="W19" s="12"/>
      <c r="X19" s="16" t="n">
        <f>2</f>
        <v>2.0</v>
      </c>
      <c r="Y19" s="17" t="n">
        <f>2</f>
        <v>2.0</v>
      </c>
      <c r="Z19" s="10" t="s">
        <v>69</v>
      </c>
    </row>
    <row r="20">
      <c r="A20" s="10" t="s">
        <v>45</v>
      </c>
      <c r="B20" s="10" t="s">
        <v>46</v>
      </c>
      <c r="C20" s="10" t="s">
        <v>68</v>
      </c>
      <c r="D20" s="11" t="n">
        <v>151.0</v>
      </c>
      <c r="E20" s="12" t="s">
        <v>72</v>
      </c>
      <c r="F20" s="13" t="s">
        <v>73</v>
      </c>
      <c r="G20" s="12" t="s">
        <v>72</v>
      </c>
      <c r="H20" s="13" t="s">
        <v>73</v>
      </c>
      <c r="I20" s="12"/>
      <c r="J20" s="13"/>
      <c r="K20" s="12" t="s">
        <v>72</v>
      </c>
      <c r="L20" s="13" t="s">
        <v>73</v>
      </c>
      <c r="M20" s="12"/>
      <c r="N20" s="13"/>
      <c r="O20" s="12" t="s">
        <v>72</v>
      </c>
      <c r="P20" s="13" t="s">
        <v>73</v>
      </c>
      <c r="Q20" s="14" t="n">
        <f>0.02</f>
        <v>0.02</v>
      </c>
      <c r="R20" s="15" t="n">
        <f>10</f>
        <v>10.0</v>
      </c>
      <c r="S20" s="15"/>
      <c r="T20" s="15" t="n">
        <f>200000</f>
        <v>200000.0</v>
      </c>
      <c r="U20" s="15"/>
      <c r="V20" s="15" t="str">
        <f>"－"</f>
        <v>－</v>
      </c>
      <c r="W20" s="12"/>
      <c r="X20" s="16" t="n">
        <f>10</f>
        <v>10.0</v>
      </c>
      <c r="Y20" s="17" t="n">
        <f>1</f>
        <v>1.0</v>
      </c>
      <c r="Z20" s="10" t="s">
        <v>69</v>
      </c>
    </row>
    <row r="21">
      <c r="A21" s="10" t="s">
        <v>45</v>
      </c>
      <c r="B21" s="10" t="s">
        <v>46</v>
      </c>
      <c r="C21" s="10" t="s">
        <v>68</v>
      </c>
      <c r="D21" s="11" t="n">
        <v>151.5</v>
      </c>
      <c r="E21" s="12" t="s">
        <v>74</v>
      </c>
      <c r="F21" s="13" t="s">
        <v>56</v>
      </c>
      <c r="G21" s="12" t="s">
        <v>72</v>
      </c>
      <c r="H21" s="13" t="s">
        <v>75</v>
      </c>
      <c r="I21" s="12" t="s">
        <v>64</v>
      </c>
      <c r="J21" s="13" t="s">
        <v>76</v>
      </c>
      <c r="K21" s="12" t="s">
        <v>74</v>
      </c>
      <c r="L21" s="13" t="s">
        <v>56</v>
      </c>
      <c r="M21" s="12" t="s">
        <v>60</v>
      </c>
      <c r="N21" s="13" t="s">
        <v>77</v>
      </c>
      <c r="O21" s="12" t="s">
        <v>61</v>
      </c>
      <c r="P21" s="13" t="s">
        <v>77</v>
      </c>
      <c r="Q21" s="14" t="n">
        <f>0.05</f>
        <v>0.05</v>
      </c>
      <c r="R21" s="15" t="n">
        <f>354</f>
        <v>354.0</v>
      </c>
      <c r="S21" s="15" t="n">
        <v>152.0</v>
      </c>
      <c r="T21" s="15" t="n">
        <f>19160000</f>
        <v>1.916E7</v>
      </c>
      <c r="U21" s="15" t="n">
        <v>7660000.0</v>
      </c>
      <c r="V21" s="15" t="str">
        <f>"－"</f>
        <v>－</v>
      </c>
      <c r="W21" s="12"/>
      <c r="X21" s="16" t="n">
        <f>244</f>
        <v>244.0</v>
      </c>
      <c r="Y21" s="17" t="n">
        <f>4</f>
        <v>4.0</v>
      </c>
      <c r="Z21" s="10" t="s">
        <v>69</v>
      </c>
    </row>
    <row r="22">
      <c r="A22" s="10" t="s">
        <v>45</v>
      </c>
      <c r="B22" s="10" t="s">
        <v>46</v>
      </c>
      <c r="C22" s="10" t="s">
        <v>68</v>
      </c>
      <c r="D22" s="11" t="n">
        <v>152.0</v>
      </c>
      <c r="E22" s="12" t="s">
        <v>78</v>
      </c>
      <c r="F22" s="13" t="s">
        <v>79</v>
      </c>
      <c r="G22" s="12" t="s">
        <v>80</v>
      </c>
      <c r="H22" s="13" t="s">
        <v>81</v>
      </c>
      <c r="I22" s="12" t="s">
        <v>61</v>
      </c>
      <c r="J22" s="13" t="s">
        <v>82</v>
      </c>
      <c r="K22" s="12" t="s">
        <v>61</v>
      </c>
      <c r="L22" s="13" t="s">
        <v>82</v>
      </c>
      <c r="M22" s="12" t="s">
        <v>61</v>
      </c>
      <c r="N22" s="13" t="s">
        <v>82</v>
      </c>
      <c r="O22" s="12" t="s">
        <v>61</v>
      </c>
      <c r="P22" s="13" t="s">
        <v>79</v>
      </c>
      <c r="Q22" s="14" t="n">
        <f>0.17</f>
        <v>0.17</v>
      </c>
      <c r="R22" s="15" t="n">
        <f>488</f>
        <v>488.0</v>
      </c>
      <c r="S22" s="15" t="n">
        <v>33.0</v>
      </c>
      <c r="T22" s="15" t="n">
        <f>80190000</f>
        <v>8.019E7</v>
      </c>
      <c r="U22" s="15" t="n">
        <v>4290000.0</v>
      </c>
      <c r="V22" s="15" t="str">
        <f>"－"</f>
        <v>－</v>
      </c>
      <c r="W22" s="12"/>
      <c r="X22" s="16" t="n">
        <f>392</f>
        <v>392.0</v>
      </c>
      <c r="Y22" s="17" t="n">
        <f>6</f>
        <v>6.0</v>
      </c>
      <c r="Z22" s="10" t="s">
        <v>69</v>
      </c>
    </row>
    <row r="23">
      <c r="A23" s="10" t="s">
        <v>45</v>
      </c>
      <c r="B23" s="10" t="s">
        <v>83</v>
      </c>
      <c r="C23" s="10" t="s">
        <v>47</v>
      </c>
      <c r="D23" s="11" t="n">
        <v>152.0</v>
      </c>
      <c r="E23" s="12" t="s">
        <v>64</v>
      </c>
      <c r="F23" s="13" t="s">
        <v>84</v>
      </c>
      <c r="G23" s="12" t="s">
        <v>85</v>
      </c>
      <c r="H23" s="13" t="s">
        <v>67</v>
      </c>
      <c r="I23" s="12" t="s">
        <v>53</v>
      </c>
      <c r="J23" s="13" t="s">
        <v>86</v>
      </c>
      <c r="K23" s="12" t="s">
        <v>80</v>
      </c>
      <c r="L23" s="13" t="s">
        <v>87</v>
      </c>
      <c r="M23" s="12" t="s">
        <v>53</v>
      </c>
      <c r="N23" s="13" t="s">
        <v>86</v>
      </c>
      <c r="O23" s="12" t="s">
        <v>80</v>
      </c>
      <c r="P23" s="13" t="s">
        <v>87</v>
      </c>
      <c r="Q23" s="14" t="n">
        <f>0.22</f>
        <v>0.22</v>
      </c>
      <c r="R23" s="15" t="n">
        <f>215</f>
        <v>215.0</v>
      </c>
      <c r="S23" s="15" t="n">
        <v>33.0</v>
      </c>
      <c r="T23" s="15" t="n">
        <f>51160000</f>
        <v>5.116E7</v>
      </c>
      <c r="U23" s="15" t="n">
        <v>1.287E7</v>
      </c>
      <c r="V23" s="15" t="n">
        <f>214</f>
        <v>214.0</v>
      </c>
      <c r="W23" s="12" t="s">
        <v>49</v>
      </c>
      <c r="X23" s="16" t="str">
        <f>"－"</f>
        <v>－</v>
      </c>
      <c r="Y23" s="17" t="n">
        <f>4</f>
        <v>4.0</v>
      </c>
      <c r="Z23" s="10" t="s">
        <v>50</v>
      </c>
    </row>
    <row r="24">
      <c r="A24" s="10" t="s">
        <v>45</v>
      </c>
      <c r="B24" s="10" t="s">
        <v>83</v>
      </c>
      <c r="C24" s="10" t="s">
        <v>47</v>
      </c>
      <c r="D24" s="11" t="n">
        <v>152.5</v>
      </c>
      <c r="E24" s="12" t="s">
        <v>51</v>
      </c>
      <c r="F24" s="13" t="s">
        <v>58</v>
      </c>
      <c r="G24" s="12" t="s">
        <v>57</v>
      </c>
      <c r="H24" s="13" t="s">
        <v>88</v>
      </c>
      <c r="I24" s="12" t="s">
        <v>66</v>
      </c>
      <c r="J24" s="13" t="s">
        <v>89</v>
      </c>
      <c r="K24" s="12" t="s">
        <v>80</v>
      </c>
      <c r="L24" s="13" t="s">
        <v>52</v>
      </c>
      <c r="M24" s="12" t="s">
        <v>78</v>
      </c>
      <c r="N24" s="13" t="s">
        <v>56</v>
      </c>
      <c r="O24" s="12" t="s">
        <v>60</v>
      </c>
      <c r="P24" s="13" t="s">
        <v>52</v>
      </c>
      <c r="Q24" s="14" t="n">
        <f>0.07</f>
        <v>0.07</v>
      </c>
      <c r="R24" s="15" t="n">
        <f>3712</f>
        <v>3712.0</v>
      </c>
      <c r="S24" s="15" t="n">
        <v>33.0</v>
      </c>
      <c r="T24" s="15" t="n">
        <f>318755000</f>
        <v>3.18755E8</v>
      </c>
      <c r="U24" s="15" t="n">
        <v>2005000.0</v>
      </c>
      <c r="V24" s="15" t="str">
        <f>"－"</f>
        <v>－</v>
      </c>
      <c r="W24" s="12" t="s">
        <v>49</v>
      </c>
      <c r="X24" s="16" t="n">
        <f>1922</f>
        <v>1922.0</v>
      </c>
      <c r="Y24" s="17" t="n">
        <f>20</f>
        <v>20.0</v>
      </c>
      <c r="Z24" s="10" t="s">
        <v>50</v>
      </c>
    </row>
    <row r="25">
      <c r="A25" s="10" t="s">
        <v>45</v>
      </c>
      <c r="B25" s="10" t="s">
        <v>83</v>
      </c>
      <c r="C25" s="10" t="s">
        <v>47</v>
      </c>
      <c r="D25" s="11" t="n">
        <v>153.0</v>
      </c>
      <c r="E25" s="12" t="s">
        <v>51</v>
      </c>
      <c r="F25" s="13" t="s">
        <v>73</v>
      </c>
      <c r="G25" s="12" t="s">
        <v>62</v>
      </c>
      <c r="H25" s="13" t="s">
        <v>56</v>
      </c>
      <c r="I25" s="12"/>
      <c r="J25" s="13"/>
      <c r="K25" s="12" t="s">
        <v>64</v>
      </c>
      <c r="L25" s="13" t="s">
        <v>52</v>
      </c>
      <c r="M25" s="12"/>
      <c r="N25" s="13"/>
      <c r="O25" s="12" t="s">
        <v>90</v>
      </c>
      <c r="P25" s="13" t="s">
        <v>52</v>
      </c>
      <c r="Q25" s="14" t="n">
        <f>0.02</f>
        <v>0.02</v>
      </c>
      <c r="R25" s="15" t="n">
        <f>1071</f>
        <v>1071.0</v>
      </c>
      <c r="S25" s="15"/>
      <c r="T25" s="15" t="n">
        <f>28100000</f>
        <v>2.81E7</v>
      </c>
      <c r="U25" s="15"/>
      <c r="V25" s="15" t="str">
        <f>"－"</f>
        <v>－</v>
      </c>
      <c r="W25" s="12" t="s">
        <v>49</v>
      </c>
      <c r="X25" s="16" t="n">
        <f>879</f>
        <v>879.0</v>
      </c>
      <c r="Y25" s="17" t="n">
        <f>8</f>
        <v>8.0</v>
      </c>
      <c r="Z25" s="10" t="s">
        <v>50</v>
      </c>
    </row>
    <row r="26">
      <c r="A26" s="10" t="s">
        <v>45</v>
      </c>
      <c r="B26" s="10" t="s">
        <v>83</v>
      </c>
      <c r="C26" s="10" t="s">
        <v>68</v>
      </c>
      <c r="D26" s="11" t="n">
        <v>152.0</v>
      </c>
      <c r="E26" s="12"/>
      <c r="F26" s="13" t="s">
        <v>48</v>
      </c>
      <c r="G26" s="12"/>
      <c r="H26" s="13" t="s">
        <v>48</v>
      </c>
      <c r="I26" s="12" t="s">
        <v>61</v>
      </c>
      <c r="J26" s="13" t="s">
        <v>91</v>
      </c>
      <c r="K26" s="12"/>
      <c r="L26" s="13" t="s">
        <v>48</v>
      </c>
      <c r="M26" s="12" t="s">
        <v>61</v>
      </c>
      <c r="N26" s="13" t="s">
        <v>91</v>
      </c>
      <c r="O26" s="12"/>
      <c r="P26" s="13" t="s">
        <v>48</v>
      </c>
      <c r="Q26" s="14" t="str">
        <f>"－"</f>
        <v>－</v>
      </c>
      <c r="R26" s="15" t="n">
        <f>33</f>
        <v>33.0</v>
      </c>
      <c r="S26" s="15" t="n">
        <v>33.0</v>
      </c>
      <c r="T26" s="15" t="n">
        <f>10230000</f>
        <v>1.023E7</v>
      </c>
      <c r="U26" s="15" t="n">
        <v>1.023E7</v>
      </c>
      <c r="V26" s="15" t="str">
        <f>"－"</f>
        <v>－</v>
      </c>
      <c r="W26" s="12"/>
      <c r="X26" s="16" t="n">
        <f>33</f>
        <v>33.0</v>
      </c>
      <c r="Y26" s="17" t="str">
        <f>"－"</f>
        <v>－</v>
      </c>
      <c r="Z26" s="10" t="s">
        <v>69</v>
      </c>
    </row>
    <row r="27">
      <c r="A27" s="10" t="s">
        <v>45</v>
      </c>
      <c r="B27" s="10" t="s">
        <v>83</v>
      </c>
      <c r="C27" s="10" t="s">
        <v>68</v>
      </c>
      <c r="D27" s="11" t="n">
        <v>152.5</v>
      </c>
      <c r="E27" s="12" t="s">
        <v>80</v>
      </c>
      <c r="F27" s="13" t="s">
        <v>92</v>
      </c>
      <c r="G27" s="12" t="s">
        <v>61</v>
      </c>
      <c r="H27" s="13" t="s">
        <v>93</v>
      </c>
      <c r="I27" s="12" t="s">
        <v>60</v>
      </c>
      <c r="J27" s="13" t="s">
        <v>94</v>
      </c>
      <c r="K27" s="12" t="s">
        <v>80</v>
      </c>
      <c r="L27" s="13" t="s">
        <v>92</v>
      </c>
      <c r="M27" s="12" t="s">
        <v>60</v>
      </c>
      <c r="N27" s="13" t="s">
        <v>94</v>
      </c>
      <c r="O27" s="12" t="s">
        <v>61</v>
      </c>
      <c r="P27" s="13" t="s">
        <v>92</v>
      </c>
      <c r="Q27" s="14" t="n">
        <f>0.09</f>
        <v>0.09</v>
      </c>
      <c r="R27" s="15" t="n">
        <f>252</f>
        <v>252.0</v>
      </c>
      <c r="S27" s="15" t="n">
        <v>150.0</v>
      </c>
      <c r="T27" s="15" t="n">
        <f>30220000</f>
        <v>3.022E7</v>
      </c>
      <c r="U27" s="15" t="n">
        <v>2.1E7</v>
      </c>
      <c r="V27" s="15" t="str">
        <f>"－"</f>
        <v>－</v>
      </c>
      <c r="W27" s="12"/>
      <c r="X27" s="16" t="n">
        <f>222</f>
        <v>222.0</v>
      </c>
      <c r="Y27" s="17" t="n">
        <f>2</f>
        <v>2.0</v>
      </c>
      <c r="Z27" s="10" t="s">
        <v>69</v>
      </c>
    </row>
    <row r="28">
      <c r="A28" s="10" t="s">
        <v>45</v>
      </c>
      <c r="B28" s="10" t="s">
        <v>83</v>
      </c>
      <c r="C28" s="10" t="s">
        <v>68</v>
      </c>
      <c r="D28" s="11" t="n">
        <v>153.0</v>
      </c>
      <c r="E28" s="12" t="s">
        <v>74</v>
      </c>
      <c r="F28" s="13" t="s">
        <v>54</v>
      </c>
      <c r="G28" s="12" t="s">
        <v>74</v>
      </c>
      <c r="H28" s="13" t="s">
        <v>54</v>
      </c>
      <c r="I28" s="12"/>
      <c r="J28" s="13"/>
      <c r="K28" s="12" t="s">
        <v>72</v>
      </c>
      <c r="L28" s="13" t="s">
        <v>73</v>
      </c>
      <c r="M28" s="12"/>
      <c r="N28" s="13"/>
      <c r="O28" s="12" t="s">
        <v>72</v>
      </c>
      <c r="P28" s="13" t="s">
        <v>73</v>
      </c>
      <c r="Q28" s="14" t="n">
        <f>0.03</f>
        <v>0.03</v>
      </c>
      <c r="R28" s="15" t="n">
        <f>60</f>
        <v>60.0</v>
      </c>
      <c r="S28" s="15"/>
      <c r="T28" s="15" t="n">
        <f>1700000</f>
        <v>1700000.0</v>
      </c>
      <c r="U28" s="15"/>
      <c r="V28" s="15" t="str">
        <f>"－"</f>
        <v>－</v>
      </c>
      <c r="W28" s="12"/>
      <c r="X28" s="16" t="n">
        <f>60</f>
        <v>60.0</v>
      </c>
      <c r="Y28" s="17" t="n">
        <f>2</f>
        <v>2.0</v>
      </c>
      <c r="Z28" s="10" t="s">
        <v>69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