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<sst xmlns="http://schemas.openxmlformats.org/spreadsheetml/2006/main" count="447" uniqueCount="96">
  <si>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</si>
  <si>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</si>
  <si>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</si>
  <si>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</si>
  <si>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</si>
  <si>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</si>
  <si>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</si>
  <si>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</si>
  <si>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</si>
  <si>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</si>
  <si>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</si>
  <si>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</si>
  <si>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</si>
  <si>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</si>
  <si>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</si>
  <si>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</si>
  <si>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</si>
  <si>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</si>
  <si>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</si>
  <si>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</si>
  <si>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</si>
  <si>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</si>
  <si>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</si>
  <si>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</si>
  <si>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</si>
  <si>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</si>
  <si>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</si>
  <si>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</si>
  <si>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</si>
  <si>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</si>
  <si>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</si>
  <si>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</si>
  <si>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</si>
  <si>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</si>
  <si>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</si>
  <si>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</si>
  <si>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</si>
  <si>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</si>
  <si>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</si>
  <si>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</si>
  <si>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</si>
  <si>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</si>
  <si>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</si>
  <si>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</si>
  <si>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</si>
  <si>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2021/10</t>
  </si>
  <si>
    <t>P</t>
  </si>
  <si>
    <t>2021/11</t>
  </si>
  <si>
    <t>－</t>
  </si>
  <si>
    <t>*</t>
  </si>
  <si>
    <t>2021/10/29</t>
  </si>
  <si>
    <t>06</t>
  </si>
  <si>
    <t>0.0100</t>
  </si>
  <si>
    <t>07</t>
  </si>
  <si>
    <t>01</t>
  </si>
  <si>
    <t>08</t>
  </si>
  <si>
    <t>0.0200</t>
  </si>
  <si>
    <t>11</t>
  </si>
  <si>
    <t>04</t>
  </si>
  <si>
    <t>13</t>
  </si>
  <si>
    <t>0.0300</t>
  </si>
  <si>
    <t>0.0400</t>
  </si>
  <si>
    <t>05</t>
  </si>
  <si>
    <t>19</t>
  </si>
  <si>
    <t>0.0600</t>
  </si>
  <si>
    <t>0.0500</t>
  </si>
  <si>
    <t>26</t>
  </si>
  <si>
    <t>27</t>
  </si>
  <si>
    <t>0.0800</t>
  </si>
  <si>
    <t>0.1300</t>
  </si>
  <si>
    <t>0.1100</t>
  </si>
  <si>
    <t>22</t>
  </si>
  <si>
    <t>28</t>
  </si>
  <si>
    <t>12</t>
  </si>
  <si>
    <t>0.2200</t>
  </si>
  <si>
    <t>0.1700</t>
  </si>
  <si>
    <t>29</t>
  </si>
  <si>
    <t>0.1600</t>
  </si>
  <si>
    <t>0.3300</t>
  </si>
  <si>
    <t>0.3000</t>
  </si>
  <si>
    <t>0.1200</t>
  </si>
  <si>
    <t>0.4700</t>
  </si>
  <si>
    <t>0.2600</t>
  </si>
  <si>
    <t>2021/12</t>
  </si>
  <si>
    <t>2021/11/30</t>
  </si>
  <si>
    <t>21</t>
  </si>
  <si>
    <t>25</t>
  </si>
  <si>
    <t>0.2400</t>
  </si>
  <si>
    <t>0.1400</t>
  </si>
  <si>
    <t>0.2100</t>
  </si>
  <si>
    <t>C</t>
  </si>
  <si>
    <t>0.1900</t>
  </si>
  <si>
    <t>0.2700</t>
  </si>
  <si>
    <t>0.0700</t>
  </si>
  <si>
    <t>18</t>
  </si>
  <si>
    <t>0.0900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</si>
</sst>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5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147.0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148.5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4</f>
        <v>4.0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149.0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</f>
        <v>1.0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149.5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53</v>
      </c>
      <c r="P10" s="13" t="s">
        <v>52</v>
      </c>
      <c r="Q10" s="14" t="n">
        <f>0.01</f>
        <v>0.01</v>
      </c>
      <c r="R10" s="15" t="n">
        <f>61</f>
        <v>61.0</v>
      </c>
      <c r="S10" s="15"/>
      <c r="T10" s="15" t="n">
        <f>610000</f>
        <v>610000.0</v>
      </c>
      <c r="U10" s="15"/>
      <c r="V10" s="15" t="str">
        <f>"－"</f>
        <v>－</v>
      </c>
      <c r="W10" s="12" t="s">
        <v>49</v>
      </c>
      <c r="X10" s="16" t="n">
        <f>61</f>
        <v>61.0</v>
      </c>
      <c r="Y10" s="17" t="n">
        <f>2</f>
        <v>2.0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150.0</v>
      </c>
      <c r="E11" s="12" t="s">
        <v>54</v>
      </c>
      <c r="F11" s="13" t="s">
        <v>52</v>
      </c>
      <c r="G11" s="12" t="s">
        <v>55</v>
      </c>
      <c r="H11" s="13" t="s">
        <v>56</v>
      </c>
      <c r="I11" s="12"/>
      <c r="J11" s="13"/>
      <c r="K11" s="12" t="s">
        <v>54</v>
      </c>
      <c r="L11" s="13" t="s">
        <v>52</v>
      </c>
      <c r="M11" s="12"/>
      <c r="N11" s="13"/>
      <c r="O11" s="12" t="s">
        <v>57</v>
      </c>
      <c r="P11" s="13" t="s">
        <v>52</v>
      </c>
      <c r="Q11" s="14" t="n">
        <f>0.01</f>
        <v>0.01</v>
      </c>
      <c r="R11" s="15" t="n">
        <f>23</f>
        <v>23.0</v>
      </c>
      <c r="S11" s="15"/>
      <c r="T11" s="15" t="n">
        <f>330000</f>
        <v>330000.0</v>
      </c>
      <c r="U11" s="15"/>
      <c r="V11" s="15" t="str">
        <f>"－"</f>
        <v>－</v>
      </c>
      <c r="W11" s="12" t="s">
        <v>49</v>
      </c>
      <c r="X11" s="16" t="n">
        <f>256</f>
        <v>256.0</v>
      </c>
      <c r="Y11" s="17" t="n">
        <f>4</f>
        <v>4.0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150.25</v>
      </c>
      <c r="E12" s="12" t="s">
        <v>54</v>
      </c>
      <c r="F12" s="13" t="s">
        <v>56</v>
      </c>
      <c r="G12" s="12" t="s">
        <v>54</v>
      </c>
      <c r="H12" s="13" t="s">
        <v>56</v>
      </c>
      <c r="I12" s="12"/>
      <c r="J12" s="13"/>
      <c r="K12" s="12" t="s">
        <v>58</v>
      </c>
      <c r="L12" s="13" t="s">
        <v>52</v>
      </c>
      <c r="M12" s="12"/>
      <c r="N12" s="13"/>
      <c r="O12" s="12" t="s">
        <v>59</v>
      </c>
      <c r="P12" s="13" t="s">
        <v>56</v>
      </c>
      <c r="Q12" s="14" t="n">
        <f>0.02</f>
        <v>0.02</v>
      </c>
      <c r="R12" s="15" t="n">
        <f>29</f>
        <v>29.0</v>
      </c>
      <c r="S12" s="15"/>
      <c r="T12" s="15" t="n">
        <f>550000</f>
        <v>550000.0</v>
      </c>
      <c r="U12" s="15"/>
      <c r="V12" s="15" t="str">
        <f>"－"</f>
        <v>－</v>
      </c>
      <c r="W12" s="12" t="s">
        <v>49</v>
      </c>
      <c r="X12" s="16" t="n">
        <f>44</f>
        <v>44.0</v>
      </c>
      <c r="Y12" s="17" t="n">
        <f>4</f>
        <v>4.0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150.5</v>
      </c>
      <c r="E13" s="12" t="s">
        <v>54</v>
      </c>
      <c r="F13" s="13" t="s">
        <v>60</v>
      </c>
      <c r="G13" s="12" t="s">
        <v>55</v>
      </c>
      <c r="H13" s="13" t="s">
        <v>61</v>
      </c>
      <c r="I13" s="12" t="s">
        <v>55</v>
      </c>
      <c r="J13" s="13" t="s">
        <v>60</v>
      </c>
      <c r="K13" s="12" t="s">
        <v>62</v>
      </c>
      <c r="L13" s="13" t="s">
        <v>52</v>
      </c>
      <c r="M13" s="12" t="s">
        <v>51</v>
      </c>
      <c r="N13" s="13" t="s">
        <v>56</v>
      </c>
      <c r="O13" s="12" t="s">
        <v>63</v>
      </c>
      <c r="P13" s="13" t="s">
        <v>52</v>
      </c>
      <c r="Q13" s="14" t="n">
        <f>0.02</f>
        <v>0.02</v>
      </c>
      <c r="R13" s="15" t="n">
        <f>572</f>
        <v>572.0</v>
      </c>
      <c r="S13" s="15" t="n">
        <v>150.0</v>
      </c>
      <c r="T13" s="15" t="n">
        <f>15730000</f>
        <v>1.573E7</v>
      </c>
      <c r="U13" s="15" t="n">
        <v>3500000.0</v>
      </c>
      <c r="V13" s="15" t="str">
        <f>"－"</f>
        <v>－</v>
      </c>
      <c r="W13" s="12" t="s">
        <v>49</v>
      </c>
      <c r="X13" s="16" t="n">
        <f>417</f>
        <v>417.0</v>
      </c>
      <c r="Y13" s="17" t="n">
        <f>8</f>
        <v>8.0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150.75</v>
      </c>
      <c r="E14" s="12" t="s">
        <v>54</v>
      </c>
      <c r="F14" s="13" t="s">
        <v>60</v>
      </c>
      <c r="G14" s="12" t="s">
        <v>53</v>
      </c>
      <c r="H14" s="13" t="s">
        <v>64</v>
      </c>
      <c r="I14" s="12" t="s">
        <v>51</v>
      </c>
      <c r="J14" s="13" t="s">
        <v>65</v>
      </c>
      <c r="K14" s="12" t="s">
        <v>66</v>
      </c>
      <c r="L14" s="13" t="s">
        <v>52</v>
      </c>
      <c r="M14" s="12" t="s">
        <v>66</v>
      </c>
      <c r="N14" s="13" t="s">
        <v>56</v>
      </c>
      <c r="O14" s="12" t="s">
        <v>67</v>
      </c>
      <c r="P14" s="13" t="s">
        <v>52</v>
      </c>
      <c r="Q14" s="14" t="n">
        <f>0.03</f>
        <v>0.03</v>
      </c>
      <c r="R14" s="15" t="n">
        <f>936</f>
        <v>936.0</v>
      </c>
      <c r="S14" s="15" t="n">
        <v>130.0</v>
      </c>
      <c r="T14" s="15" t="n">
        <f>30160000</f>
        <v>3.016E7</v>
      </c>
      <c r="U14" s="15" t="n">
        <v>5000000.0</v>
      </c>
      <c r="V14" s="15" t="str">
        <f>"－"</f>
        <v>－</v>
      </c>
      <c r="W14" s="12" t="s">
        <v>49</v>
      </c>
      <c r="X14" s="16" t="n">
        <f>530</f>
        <v>530.0</v>
      </c>
      <c r="Y14" s="17" t="n">
        <f>15</f>
        <v>15.0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151.0</v>
      </c>
      <c r="E15" s="12" t="s">
        <v>54</v>
      </c>
      <c r="F15" s="13" t="s">
        <v>68</v>
      </c>
      <c r="G15" s="12" t="s">
        <v>57</v>
      </c>
      <c r="H15" s="13" t="s">
        <v>69</v>
      </c>
      <c r="I15" s="12" t="s">
        <v>55</v>
      </c>
      <c r="J15" s="13" t="s">
        <v>70</v>
      </c>
      <c r="K15" s="12" t="s">
        <v>71</v>
      </c>
      <c r="L15" s="13" t="s">
        <v>56</v>
      </c>
      <c r="M15" s="12" t="s">
        <v>67</v>
      </c>
      <c r="N15" s="13" t="s">
        <v>60</v>
      </c>
      <c r="O15" s="12" t="s">
        <v>72</v>
      </c>
      <c r="P15" s="13" t="s">
        <v>56</v>
      </c>
      <c r="Q15" s="14" t="n">
        <f>0.06</f>
        <v>0.06</v>
      </c>
      <c r="R15" s="15" t="n">
        <f>4155</f>
        <v>4155.0</v>
      </c>
      <c r="S15" s="15" t="n">
        <v>432.0</v>
      </c>
      <c r="T15" s="15" t="n">
        <f>280360000</f>
        <v>2.8036E8</v>
      </c>
      <c r="U15" s="15" t="n">
        <v>4.011E7</v>
      </c>
      <c r="V15" s="15" t="str">
        <f>"－"</f>
        <v>－</v>
      </c>
      <c r="W15" s="12" t="s">
        <v>49</v>
      </c>
      <c r="X15" s="16" t="n">
        <f>1090</f>
        <v>1090.0</v>
      </c>
      <c r="Y15" s="17" t="n">
        <f>20</f>
        <v>20.0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151.25</v>
      </c>
      <c r="E16" s="12" t="s">
        <v>54</v>
      </c>
      <c r="F16" s="13" t="s">
        <v>70</v>
      </c>
      <c r="G16" s="12" t="s">
        <v>73</v>
      </c>
      <c r="H16" s="13" t="s">
        <v>74</v>
      </c>
      <c r="I16" s="12" t="s">
        <v>55</v>
      </c>
      <c r="J16" s="13" t="s">
        <v>75</v>
      </c>
      <c r="K16" s="12" t="s">
        <v>76</v>
      </c>
      <c r="L16" s="13" t="s">
        <v>52</v>
      </c>
      <c r="M16" s="12" t="s">
        <v>72</v>
      </c>
      <c r="N16" s="13" t="s">
        <v>60</v>
      </c>
      <c r="O16" s="12" t="s">
        <v>76</v>
      </c>
      <c r="P16" s="13" t="s">
        <v>52</v>
      </c>
      <c r="Q16" s="14" t="n">
        <f>0.12</f>
        <v>0.12</v>
      </c>
      <c r="R16" s="15" t="n">
        <f>3483</f>
        <v>3483.0</v>
      </c>
      <c r="S16" s="15" t="n">
        <v>240.0</v>
      </c>
      <c r="T16" s="15" t="n">
        <f>396855000</f>
        <v>3.96855E8</v>
      </c>
      <c r="U16" s="15" t="n">
        <v>3.4025E7</v>
      </c>
      <c r="V16" s="15" t="str">
        <f>"－"</f>
        <v>－</v>
      </c>
      <c r="W16" s="12" t="s">
        <v>49</v>
      </c>
      <c r="X16" s="16" t="n">
        <f>1099</f>
        <v>1099.0</v>
      </c>
      <c r="Y16" s="17" t="n">
        <f>21</f>
        <v>21.0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151.5</v>
      </c>
      <c r="E17" s="12" t="s">
        <v>54</v>
      </c>
      <c r="F17" s="13" t="s">
        <v>77</v>
      </c>
      <c r="G17" s="12" t="s">
        <v>59</v>
      </c>
      <c r="H17" s="13" t="s">
        <v>78</v>
      </c>
      <c r="I17" s="12" t="s">
        <v>51</v>
      </c>
      <c r="J17" s="13" t="s">
        <v>79</v>
      </c>
      <c r="K17" s="12" t="s">
        <v>72</v>
      </c>
      <c r="L17" s="13" t="s">
        <v>80</v>
      </c>
      <c r="M17" s="12" t="s">
        <v>58</v>
      </c>
      <c r="N17" s="13" t="s">
        <v>77</v>
      </c>
      <c r="O17" s="12" t="s">
        <v>72</v>
      </c>
      <c r="P17" s="13" t="s">
        <v>80</v>
      </c>
      <c r="Q17" s="14" t="n">
        <f>0.23</f>
        <v>0.23</v>
      </c>
      <c r="R17" s="15" t="n">
        <f>558</f>
        <v>558.0</v>
      </c>
      <c r="S17" s="15" t="n">
        <v>118.0</v>
      </c>
      <c r="T17" s="15" t="n">
        <f>112025000</f>
        <v>1.12025E8</v>
      </c>
      <c r="U17" s="15" t="n">
        <v>2.7015E7</v>
      </c>
      <c r="V17" s="15" t="n">
        <f>270</f>
        <v>270.0</v>
      </c>
      <c r="W17" s="12" t="s">
        <v>49</v>
      </c>
      <c r="X17" s="16" t="str">
        <f>"－"</f>
        <v>－</v>
      </c>
      <c r="Y17" s="17" t="n">
        <f>11</f>
        <v>11.0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151.75</v>
      </c>
      <c r="E18" s="12"/>
      <c r="F18" s="13" t="s">
        <v>48</v>
      </c>
      <c r="G18" s="12"/>
      <c r="H18" s="13" t="s">
        <v>48</v>
      </c>
      <c r="I18" s="12" t="s">
        <v>51</v>
      </c>
      <c r="J18" s="13" t="s">
        <v>81</v>
      </c>
      <c r="K18" s="12"/>
      <c r="L18" s="13" t="s">
        <v>48</v>
      </c>
      <c r="M18" s="12" t="s">
        <v>58</v>
      </c>
      <c r="N18" s="13" t="s">
        <v>82</v>
      </c>
      <c r="O18" s="12"/>
      <c r="P18" s="13" t="s">
        <v>48</v>
      </c>
      <c r="Q18" s="14" t="str">
        <f>"－"</f>
        <v>－</v>
      </c>
      <c r="R18" s="15" t="n">
        <f>75</f>
        <v>75.0</v>
      </c>
      <c r="S18" s="15" t="n">
        <v>75.0</v>
      </c>
      <c r="T18" s="15" t="n">
        <f>24750000</f>
        <v>2.475E7</v>
      </c>
      <c r="U18" s="15" t="n">
        <v>2.475E7</v>
      </c>
      <c r="V18" s="15" t="n">
        <f>75</f>
        <v>75.0</v>
      </c>
      <c r="W18" s="12" t="s">
        <v>49</v>
      </c>
      <c r="X18" s="16" t="str">
        <f>"－"</f>
        <v>－</v>
      </c>
      <c r="Y18" s="17" t="str">
        <f>"－"</f>
        <v>－</v>
      </c>
      <c r="Z18" s="10" t="s">
        <v>50</v>
      </c>
    </row>
    <row r="19">
      <c r="A19" s="10" t="s">
        <v>45</v>
      </c>
      <c r="B19" s="10" t="s">
        <v>46</v>
      </c>
      <c r="C19" s="10" t="s">
        <v>83</v>
      </c>
      <c r="D19" s="11" t="n">
        <v>146.0</v>
      </c>
      <c r="E19" s="12" t="s">
        <v>62</v>
      </c>
      <c r="F19" s="13" t="s">
        <v>52</v>
      </c>
      <c r="G19" s="12" t="s">
        <v>62</v>
      </c>
      <c r="H19" s="13" t="s">
        <v>52</v>
      </c>
      <c r="I19" s="12" t="s">
        <v>55</v>
      </c>
      <c r="J19" s="13" t="s">
        <v>52</v>
      </c>
      <c r="K19" s="12" t="s">
        <v>62</v>
      </c>
      <c r="L19" s="13" t="s">
        <v>52</v>
      </c>
      <c r="M19" s="12" t="s">
        <v>55</v>
      </c>
      <c r="N19" s="13" t="s">
        <v>52</v>
      </c>
      <c r="O19" s="12" t="s">
        <v>55</v>
      </c>
      <c r="P19" s="13" t="s">
        <v>52</v>
      </c>
      <c r="Q19" s="14" t="n">
        <f>0.01</f>
        <v>0.01</v>
      </c>
      <c r="R19" s="15" t="n">
        <f>201</f>
        <v>201.0</v>
      </c>
      <c r="S19" s="15" t="n">
        <v>100.0</v>
      </c>
      <c r="T19" s="15" t="n">
        <f>2010000</f>
        <v>2010000.0</v>
      </c>
      <c r="U19" s="15" t="n">
        <v>1000000.0</v>
      </c>
      <c r="V19" s="15" t="str">
        <f>"－"</f>
        <v>－</v>
      </c>
      <c r="W19" s="12"/>
      <c r="X19" s="16" t="n">
        <f>101</f>
        <v>101.0</v>
      </c>
      <c r="Y19" s="17" t="n">
        <f>2</f>
        <v>2.0</v>
      </c>
      <c r="Z19" s="10" t="s">
        <v>84</v>
      </c>
    </row>
    <row r="20">
      <c r="A20" s="10" t="s">
        <v>45</v>
      </c>
      <c r="B20" s="10" t="s">
        <v>46</v>
      </c>
      <c r="C20" s="10" t="s">
        <v>83</v>
      </c>
      <c r="D20" s="11" t="n">
        <v>147.5</v>
      </c>
      <c r="E20" s="12" t="s">
        <v>76</v>
      </c>
      <c r="F20" s="13" t="s">
        <v>52</v>
      </c>
      <c r="G20" s="12" t="s">
        <v>76</v>
      </c>
      <c r="H20" s="13" t="s">
        <v>52</v>
      </c>
      <c r="I20" s="12"/>
      <c r="J20" s="13"/>
      <c r="K20" s="12" t="s">
        <v>76</v>
      </c>
      <c r="L20" s="13" t="s">
        <v>52</v>
      </c>
      <c r="M20" s="12"/>
      <c r="N20" s="13"/>
      <c r="O20" s="12" t="s">
        <v>76</v>
      </c>
      <c r="P20" s="13" t="s">
        <v>52</v>
      </c>
      <c r="Q20" s="14" t="n">
        <f>0.01</f>
        <v>0.01</v>
      </c>
      <c r="R20" s="15" t="n">
        <f>1</f>
        <v>1.0</v>
      </c>
      <c r="S20" s="15"/>
      <c r="T20" s="15" t="n">
        <f>10000</f>
        <v>10000.0</v>
      </c>
      <c r="U20" s="15"/>
      <c r="V20" s="15" t="str">
        <f>"－"</f>
        <v>－</v>
      </c>
      <c r="W20" s="12"/>
      <c r="X20" s="16" t="n">
        <f>1</f>
        <v>1.0</v>
      </c>
      <c r="Y20" s="17" t="n">
        <f>1</f>
        <v>1.0</v>
      </c>
      <c r="Z20" s="10" t="s">
        <v>84</v>
      </c>
    </row>
    <row r="21">
      <c r="A21" s="10" t="s">
        <v>45</v>
      </c>
      <c r="B21" s="10" t="s">
        <v>46</v>
      </c>
      <c r="C21" s="10" t="s">
        <v>83</v>
      </c>
      <c r="D21" s="11" t="n">
        <v>148.0</v>
      </c>
      <c r="E21" s="12" t="s">
        <v>53</v>
      </c>
      <c r="F21" s="13" t="s">
        <v>60</v>
      </c>
      <c r="G21" s="12" t="s">
        <v>53</v>
      </c>
      <c r="H21" s="13" t="s">
        <v>60</v>
      </c>
      <c r="I21" s="12"/>
      <c r="J21" s="13"/>
      <c r="K21" s="12" t="s">
        <v>53</v>
      </c>
      <c r="L21" s="13" t="s">
        <v>60</v>
      </c>
      <c r="M21" s="12"/>
      <c r="N21" s="13"/>
      <c r="O21" s="12" t="s">
        <v>53</v>
      </c>
      <c r="P21" s="13" t="s">
        <v>60</v>
      </c>
      <c r="Q21" s="14" t="n">
        <f>0.03</f>
        <v>0.03</v>
      </c>
      <c r="R21" s="15" t="n">
        <f>1</f>
        <v>1.0</v>
      </c>
      <c r="S21" s="15"/>
      <c r="T21" s="15" t="n">
        <f>30000</f>
        <v>30000.0</v>
      </c>
      <c r="U21" s="15"/>
      <c r="V21" s="15" t="str">
        <f>"－"</f>
        <v>－</v>
      </c>
      <c r="W21" s="12"/>
      <c r="X21" s="16" t="n">
        <f>1</f>
        <v>1.0</v>
      </c>
      <c r="Y21" s="17" t="n">
        <f>1</f>
        <v>1.0</v>
      </c>
      <c r="Z21" s="10" t="s">
        <v>84</v>
      </c>
    </row>
    <row r="22">
      <c r="A22" s="10" t="s">
        <v>45</v>
      </c>
      <c r="B22" s="10" t="s">
        <v>46</v>
      </c>
      <c r="C22" s="10" t="s">
        <v>83</v>
      </c>
      <c r="D22" s="11" t="n">
        <v>149.25</v>
      </c>
      <c r="E22" s="12" t="s">
        <v>85</v>
      </c>
      <c r="F22" s="13" t="s">
        <v>56</v>
      </c>
      <c r="G22" s="12" t="s">
        <v>85</v>
      </c>
      <c r="H22" s="13" t="s">
        <v>56</v>
      </c>
      <c r="I22" s="12"/>
      <c r="J22" s="13"/>
      <c r="K22" s="12" t="s">
        <v>85</v>
      </c>
      <c r="L22" s="13" t="s">
        <v>56</v>
      </c>
      <c r="M22" s="12"/>
      <c r="N22" s="13"/>
      <c r="O22" s="12" t="s">
        <v>85</v>
      </c>
      <c r="P22" s="13" t="s">
        <v>56</v>
      </c>
      <c r="Q22" s="14" t="n">
        <f>0.02</f>
        <v>0.02</v>
      </c>
      <c r="R22" s="15" t="n">
        <f>1</f>
        <v>1.0</v>
      </c>
      <c r="S22" s="15"/>
      <c r="T22" s="15" t="n">
        <f>20000</f>
        <v>20000.0</v>
      </c>
      <c r="U22" s="15"/>
      <c r="V22" s="15" t="str">
        <f>"－"</f>
        <v>－</v>
      </c>
      <c r="W22" s="12"/>
      <c r="X22" s="16" t="n">
        <f>1</f>
        <v>1.0</v>
      </c>
      <c r="Y22" s="17" t="n">
        <f>1</f>
        <v>1.0</v>
      </c>
      <c r="Z22" s="10" t="s">
        <v>84</v>
      </c>
    </row>
    <row r="23">
      <c r="A23" s="10" t="s">
        <v>45</v>
      </c>
      <c r="B23" s="10" t="s">
        <v>46</v>
      </c>
      <c r="C23" s="10" t="s">
        <v>83</v>
      </c>
      <c r="D23" s="11" t="n">
        <v>150.0</v>
      </c>
      <c r="E23" s="12" t="s">
        <v>53</v>
      </c>
      <c r="F23" s="13" t="s">
        <v>64</v>
      </c>
      <c r="G23" s="12" t="s">
        <v>53</v>
      </c>
      <c r="H23" s="13" t="s">
        <v>64</v>
      </c>
      <c r="I23" s="12"/>
      <c r="J23" s="13"/>
      <c r="K23" s="12" t="s">
        <v>86</v>
      </c>
      <c r="L23" s="13" t="s">
        <v>61</v>
      </c>
      <c r="M23" s="12"/>
      <c r="N23" s="13"/>
      <c r="O23" s="12" t="s">
        <v>86</v>
      </c>
      <c r="P23" s="13" t="s">
        <v>61</v>
      </c>
      <c r="Q23" s="14" t="n">
        <f>0.05</f>
        <v>0.05</v>
      </c>
      <c r="R23" s="15" t="n">
        <f>7</f>
        <v>7.0</v>
      </c>
      <c r="S23" s="15"/>
      <c r="T23" s="15" t="n">
        <f>300000</f>
        <v>300000.0</v>
      </c>
      <c r="U23" s="15"/>
      <c r="V23" s="15" t="str">
        <f>"－"</f>
        <v>－</v>
      </c>
      <c r="W23" s="12"/>
      <c r="X23" s="16" t="n">
        <f>7</f>
        <v>7.0</v>
      </c>
      <c r="Y23" s="17" t="n">
        <f>2</f>
        <v>2.0</v>
      </c>
      <c r="Z23" s="10" t="s">
        <v>84</v>
      </c>
    </row>
    <row r="24">
      <c r="A24" s="10" t="s">
        <v>45</v>
      </c>
      <c r="B24" s="10" t="s">
        <v>46</v>
      </c>
      <c r="C24" s="10" t="s">
        <v>83</v>
      </c>
      <c r="D24" s="11" t="n">
        <v>150.5</v>
      </c>
      <c r="E24" s="12" t="s">
        <v>67</v>
      </c>
      <c r="F24" s="13" t="s">
        <v>70</v>
      </c>
      <c r="G24" s="12" t="s">
        <v>67</v>
      </c>
      <c r="H24" s="13" t="s">
        <v>70</v>
      </c>
      <c r="I24" s="12"/>
      <c r="J24" s="13"/>
      <c r="K24" s="12" t="s">
        <v>76</v>
      </c>
      <c r="L24" s="13" t="s">
        <v>61</v>
      </c>
      <c r="M24" s="12"/>
      <c r="N24" s="13"/>
      <c r="O24" s="12" t="s">
        <v>76</v>
      </c>
      <c r="P24" s="13" t="s">
        <v>61</v>
      </c>
      <c r="Q24" s="14" t="n">
        <f>0.08</f>
        <v>0.08</v>
      </c>
      <c r="R24" s="15" t="n">
        <f>63</f>
        <v>63.0</v>
      </c>
      <c r="S24" s="15"/>
      <c r="T24" s="15" t="n">
        <f>2730000</f>
        <v>2730000.0</v>
      </c>
      <c r="U24" s="15"/>
      <c r="V24" s="15" t="str">
        <f>"－"</f>
        <v>－</v>
      </c>
      <c r="W24" s="12"/>
      <c r="X24" s="16" t="n">
        <f>63</f>
        <v>63.0</v>
      </c>
      <c r="Y24" s="17" t="n">
        <f>2</f>
        <v>2.0</v>
      </c>
      <c r="Z24" s="10" t="s">
        <v>84</v>
      </c>
    </row>
    <row r="25">
      <c r="A25" s="10" t="s">
        <v>45</v>
      </c>
      <c r="B25" s="10" t="s">
        <v>46</v>
      </c>
      <c r="C25" s="10" t="s">
        <v>83</v>
      </c>
      <c r="D25" s="11" t="n">
        <v>151.0</v>
      </c>
      <c r="E25" s="12" t="s">
        <v>67</v>
      </c>
      <c r="F25" s="13" t="s">
        <v>87</v>
      </c>
      <c r="G25" s="12" t="s">
        <v>67</v>
      </c>
      <c r="H25" s="13" t="s">
        <v>87</v>
      </c>
      <c r="I25" s="12"/>
      <c r="J25" s="13"/>
      <c r="K25" s="12" t="s">
        <v>76</v>
      </c>
      <c r="L25" s="13" t="s">
        <v>88</v>
      </c>
      <c r="M25" s="12"/>
      <c r="N25" s="13"/>
      <c r="O25" s="12" t="s">
        <v>76</v>
      </c>
      <c r="P25" s="13" t="s">
        <v>88</v>
      </c>
      <c r="Q25" s="14" t="n">
        <f>0.19</f>
        <v>0.19</v>
      </c>
      <c r="R25" s="15" t="n">
        <f>71</f>
        <v>71.0</v>
      </c>
      <c r="S25" s="15"/>
      <c r="T25" s="15" t="n">
        <f>16040000</f>
        <v>1.604E7</v>
      </c>
      <c r="U25" s="15"/>
      <c r="V25" s="15" t="str">
        <f>"－"</f>
        <v>－</v>
      </c>
      <c r="W25" s="12"/>
      <c r="X25" s="16" t="n">
        <f>71</f>
        <v>71.0</v>
      </c>
      <c r="Y25" s="17" t="n">
        <f>2</f>
        <v>2.0</v>
      </c>
      <c r="Z25" s="10" t="s">
        <v>84</v>
      </c>
    </row>
    <row r="26">
      <c r="A26" s="10" t="s">
        <v>45</v>
      </c>
      <c r="B26" s="10" t="s">
        <v>46</v>
      </c>
      <c r="C26" s="10" t="s">
        <v>83</v>
      </c>
      <c r="D26" s="11" t="n">
        <v>151.25</v>
      </c>
      <c r="E26" s="12" t="s">
        <v>85</v>
      </c>
      <c r="F26" s="13" t="s">
        <v>82</v>
      </c>
      <c r="G26" s="12" t="s">
        <v>85</v>
      </c>
      <c r="H26" s="13" t="s">
        <v>82</v>
      </c>
      <c r="I26" s="12"/>
      <c r="J26" s="13"/>
      <c r="K26" s="12" t="s">
        <v>76</v>
      </c>
      <c r="L26" s="13" t="s">
        <v>89</v>
      </c>
      <c r="M26" s="12"/>
      <c r="N26" s="13"/>
      <c r="O26" s="12" t="s">
        <v>76</v>
      </c>
      <c r="P26" s="13" t="s">
        <v>89</v>
      </c>
      <c r="Q26" s="14" t="n">
        <f>0.24</f>
        <v>0.24</v>
      </c>
      <c r="R26" s="15" t="n">
        <f>26</f>
        <v>26.0</v>
      </c>
      <c r="S26" s="15"/>
      <c r="T26" s="15" t="n">
        <f>5510000</f>
        <v>5510000.0</v>
      </c>
      <c r="U26" s="15"/>
      <c r="V26" s="15" t="str">
        <f>"－"</f>
        <v>－</v>
      </c>
      <c r="W26" s="12"/>
      <c r="X26" s="16" t="n">
        <f>26</f>
        <v>26.0</v>
      </c>
      <c r="Y26" s="17" t="n">
        <f>2</f>
        <v>2.0</v>
      </c>
      <c r="Z26" s="10" t="s">
        <v>84</v>
      </c>
    </row>
    <row r="27">
      <c r="A27" s="10" t="s">
        <v>45</v>
      </c>
      <c r="B27" s="10" t="s">
        <v>90</v>
      </c>
      <c r="C27" s="10" t="s">
        <v>47</v>
      </c>
      <c r="D27" s="11" t="n">
        <v>151.0</v>
      </c>
      <c r="E27" s="12" t="s">
        <v>67</v>
      </c>
      <c r="F27" s="13" t="s">
        <v>77</v>
      </c>
      <c r="G27" s="12" t="s">
        <v>67</v>
      </c>
      <c r="H27" s="13" t="s">
        <v>77</v>
      </c>
      <c r="I27" s="12"/>
      <c r="J27" s="13"/>
      <c r="K27" s="12" t="s">
        <v>67</v>
      </c>
      <c r="L27" s="13" t="s">
        <v>77</v>
      </c>
      <c r="M27" s="12"/>
      <c r="N27" s="13"/>
      <c r="O27" s="12" t="s">
        <v>67</v>
      </c>
      <c r="P27" s="13" t="s">
        <v>77</v>
      </c>
      <c r="Q27" s="14" t="n">
        <f>0.16</f>
        <v>0.16</v>
      </c>
      <c r="R27" s="15" t="n">
        <f>2</f>
        <v>2.0</v>
      </c>
      <c r="S27" s="15"/>
      <c r="T27" s="15" t="n">
        <f>320000</f>
        <v>320000.0</v>
      </c>
      <c r="U27" s="15"/>
      <c r="V27" s="15" t="n">
        <f>2</f>
        <v>2.0</v>
      </c>
      <c r="W27" s="12" t="s">
        <v>49</v>
      </c>
      <c r="X27" s="16" t="str">
        <f>"－"</f>
        <v>－</v>
      </c>
      <c r="Y27" s="17" t="n">
        <f>1</f>
        <v>1.0</v>
      </c>
      <c r="Z27" s="10" t="s">
        <v>50</v>
      </c>
    </row>
    <row r="28">
      <c r="A28" s="10" t="s">
        <v>45</v>
      </c>
      <c r="B28" s="10" t="s">
        <v>90</v>
      </c>
      <c r="C28" s="10" t="s">
        <v>47</v>
      </c>
      <c r="D28" s="11" t="n">
        <v>151.25</v>
      </c>
      <c r="E28" s="12" t="s">
        <v>57</v>
      </c>
      <c r="F28" s="13" t="s">
        <v>91</v>
      </c>
      <c r="G28" s="12" t="s">
        <v>59</v>
      </c>
      <c r="H28" s="13" t="s">
        <v>74</v>
      </c>
      <c r="I28" s="12"/>
      <c r="J28" s="13"/>
      <c r="K28" s="12" t="s">
        <v>67</v>
      </c>
      <c r="L28" s="13" t="s">
        <v>61</v>
      </c>
      <c r="M28" s="12"/>
      <c r="N28" s="13"/>
      <c r="O28" s="12" t="s">
        <v>76</v>
      </c>
      <c r="P28" s="13" t="s">
        <v>64</v>
      </c>
      <c r="Q28" s="14" t="n">
        <f>0.13</f>
        <v>0.13</v>
      </c>
      <c r="R28" s="15" t="n">
        <f>430</f>
        <v>430.0</v>
      </c>
      <c r="S28" s="15"/>
      <c r="T28" s="15" t="n">
        <f>48260000</f>
        <v>4.826E7</v>
      </c>
      <c r="U28" s="15"/>
      <c r="V28" s="15" t="n">
        <f>319</f>
        <v>319.0</v>
      </c>
      <c r="W28" s="12" t="s">
        <v>49</v>
      </c>
      <c r="X28" s="16" t="str">
        <f>"－"</f>
        <v>－</v>
      </c>
      <c r="Y28" s="17" t="n">
        <f>8</f>
        <v>8.0</v>
      </c>
      <c r="Z28" s="10" t="s">
        <v>50</v>
      </c>
    </row>
    <row r="29">
      <c r="A29" s="10" t="s">
        <v>45</v>
      </c>
      <c r="B29" s="10" t="s">
        <v>90</v>
      </c>
      <c r="C29" s="10" t="s">
        <v>47</v>
      </c>
      <c r="D29" s="11" t="n">
        <v>151.5</v>
      </c>
      <c r="E29" s="12" t="s">
        <v>54</v>
      </c>
      <c r="F29" s="13" t="s">
        <v>92</v>
      </c>
      <c r="G29" s="12" t="s">
        <v>54</v>
      </c>
      <c r="H29" s="13" t="s">
        <v>92</v>
      </c>
      <c r="I29" s="12" t="s">
        <v>55</v>
      </c>
      <c r="J29" s="13" t="s">
        <v>80</v>
      </c>
      <c r="K29" s="12" t="s">
        <v>67</v>
      </c>
      <c r="L29" s="13" t="s">
        <v>52</v>
      </c>
      <c r="M29" s="12" t="s">
        <v>55</v>
      </c>
      <c r="N29" s="13" t="s">
        <v>80</v>
      </c>
      <c r="O29" s="12" t="s">
        <v>76</v>
      </c>
      <c r="P29" s="13" t="s">
        <v>52</v>
      </c>
      <c r="Q29" s="14" t="n">
        <f>0.08</f>
        <v>0.08</v>
      </c>
      <c r="R29" s="15" t="n">
        <f>2872</f>
        <v>2872.0</v>
      </c>
      <c r="S29" s="15" t="n">
        <v>33.0</v>
      </c>
      <c r="T29" s="15" t="n">
        <f>208130000</f>
        <v>2.0813E8</v>
      </c>
      <c r="U29" s="15" t="n">
        <v>3960000.0</v>
      </c>
      <c r="V29" s="15" t="str">
        <f>"－"</f>
        <v>－</v>
      </c>
      <c r="W29" s="12" t="s">
        <v>49</v>
      </c>
      <c r="X29" s="16" t="n">
        <f>812</f>
        <v>812.0</v>
      </c>
      <c r="Y29" s="17" t="n">
        <f>19</f>
        <v>19.0</v>
      </c>
      <c r="Z29" s="10" t="s">
        <v>50</v>
      </c>
    </row>
    <row r="30">
      <c r="A30" s="10" t="s">
        <v>45</v>
      </c>
      <c r="B30" s="10" t="s">
        <v>90</v>
      </c>
      <c r="C30" s="10" t="s">
        <v>47</v>
      </c>
      <c r="D30" s="11" t="n">
        <v>151.75</v>
      </c>
      <c r="E30" s="12" t="s">
        <v>54</v>
      </c>
      <c r="F30" s="13" t="s">
        <v>69</v>
      </c>
      <c r="G30" s="12" t="s">
        <v>62</v>
      </c>
      <c r="H30" s="13" t="s">
        <v>75</v>
      </c>
      <c r="I30" s="12" t="s">
        <v>58</v>
      </c>
      <c r="J30" s="13" t="s">
        <v>77</v>
      </c>
      <c r="K30" s="12" t="s">
        <v>71</v>
      </c>
      <c r="L30" s="13" t="s">
        <v>52</v>
      </c>
      <c r="M30" s="12" t="s">
        <v>51</v>
      </c>
      <c r="N30" s="13" t="s">
        <v>93</v>
      </c>
      <c r="O30" s="12" t="s">
        <v>72</v>
      </c>
      <c r="P30" s="13" t="s">
        <v>52</v>
      </c>
      <c r="Q30" s="14" t="n">
        <f>0.05</f>
        <v>0.05</v>
      </c>
      <c r="R30" s="15" t="n">
        <f>2917</f>
        <v>2917.0</v>
      </c>
      <c r="S30" s="15" t="n">
        <v>175.0</v>
      </c>
      <c r="T30" s="15" t="n">
        <f>237310000</f>
        <v>2.3731E8</v>
      </c>
      <c r="U30" s="15" t="n">
        <v>2.425E7</v>
      </c>
      <c r="V30" s="15" t="str">
        <f>"－"</f>
        <v>－</v>
      </c>
      <c r="W30" s="12" t="s">
        <v>49</v>
      </c>
      <c r="X30" s="16" t="n">
        <f>804</f>
        <v>804.0</v>
      </c>
      <c r="Y30" s="17" t="n">
        <f>15</f>
        <v>15.0</v>
      </c>
      <c r="Z30" s="10" t="s">
        <v>50</v>
      </c>
    </row>
    <row r="31">
      <c r="A31" s="10" t="s">
        <v>45</v>
      </c>
      <c r="B31" s="10" t="s">
        <v>90</v>
      </c>
      <c r="C31" s="10" t="s">
        <v>47</v>
      </c>
      <c r="D31" s="11" t="n">
        <v>152.0</v>
      </c>
      <c r="E31" s="12" t="s">
        <v>54</v>
      </c>
      <c r="F31" s="13" t="s">
        <v>64</v>
      </c>
      <c r="G31" s="12" t="s">
        <v>58</v>
      </c>
      <c r="H31" s="13" t="s">
        <v>68</v>
      </c>
      <c r="I31" s="12" t="s">
        <v>58</v>
      </c>
      <c r="J31" s="13" t="s">
        <v>68</v>
      </c>
      <c r="K31" s="12" t="s">
        <v>94</v>
      </c>
      <c r="L31" s="13" t="s">
        <v>52</v>
      </c>
      <c r="M31" s="12" t="s">
        <v>51</v>
      </c>
      <c r="N31" s="13" t="s">
        <v>61</v>
      </c>
      <c r="O31" s="12" t="s">
        <v>72</v>
      </c>
      <c r="P31" s="13" t="s">
        <v>52</v>
      </c>
      <c r="Q31" s="14" t="n">
        <f>0.03</f>
        <v>0.03</v>
      </c>
      <c r="R31" s="15" t="n">
        <f>1062</f>
        <v>1062.0</v>
      </c>
      <c r="S31" s="15" t="n">
        <v>77.0</v>
      </c>
      <c r="T31" s="15" t="n">
        <f>51875000</f>
        <v>5.1875E7</v>
      </c>
      <c r="U31" s="15" t="n">
        <v>5145000.0</v>
      </c>
      <c r="V31" s="15" t="str">
        <f>"－"</f>
        <v>－</v>
      </c>
      <c r="W31" s="12" t="s">
        <v>49</v>
      </c>
      <c r="X31" s="16" t="n">
        <f>617</f>
        <v>617.0</v>
      </c>
      <c r="Y31" s="17" t="n">
        <f>11</f>
        <v>11.0</v>
      </c>
      <c r="Z31" s="10" t="s">
        <v>50</v>
      </c>
    </row>
    <row r="32">
      <c r="A32" s="10" t="s">
        <v>45</v>
      </c>
      <c r="B32" s="10" t="s">
        <v>90</v>
      </c>
      <c r="C32" s="10" t="s">
        <v>47</v>
      </c>
      <c r="D32" s="11" t="n">
        <v>152.25</v>
      </c>
      <c r="E32" s="12" t="s">
        <v>54</v>
      </c>
      <c r="F32" s="13" t="s">
        <v>56</v>
      </c>
      <c r="G32" s="12" t="s">
        <v>54</v>
      </c>
      <c r="H32" s="13" t="s">
        <v>60</v>
      </c>
      <c r="I32" s="12"/>
      <c r="J32" s="13"/>
      <c r="K32" s="12" t="s">
        <v>54</v>
      </c>
      <c r="L32" s="13" t="s">
        <v>56</v>
      </c>
      <c r="M32" s="12"/>
      <c r="N32" s="13"/>
      <c r="O32" s="12" t="s">
        <v>62</v>
      </c>
      <c r="P32" s="13" t="s">
        <v>60</v>
      </c>
      <c r="Q32" s="14" t="n">
        <f>0.03</f>
        <v>0.03</v>
      </c>
      <c r="R32" s="15" t="n">
        <f>245</f>
        <v>245.0</v>
      </c>
      <c r="S32" s="15"/>
      <c r="T32" s="15" t="n">
        <f>7200000</f>
        <v>7200000.0</v>
      </c>
      <c r="U32" s="15"/>
      <c r="V32" s="15" t="str">
        <f>"－"</f>
        <v>－</v>
      </c>
      <c r="W32" s="12" t="s">
        <v>49</v>
      </c>
      <c r="X32" s="16" t="n">
        <f>270</f>
        <v>270.0</v>
      </c>
      <c r="Y32" s="17" t="n">
        <f>3</f>
        <v>3.0</v>
      </c>
      <c r="Z32" s="10" t="s">
        <v>50</v>
      </c>
    </row>
    <row r="33">
      <c r="A33" s="10" t="s">
        <v>45</v>
      </c>
      <c r="B33" s="10" t="s">
        <v>90</v>
      </c>
      <c r="C33" s="10" t="s">
        <v>83</v>
      </c>
      <c r="D33" s="11" t="n">
        <v>151.5</v>
      </c>
      <c r="E33" s="12" t="s">
        <v>67</v>
      </c>
      <c r="F33" s="13" t="s">
        <v>69</v>
      </c>
      <c r="G33" s="12" t="s">
        <v>72</v>
      </c>
      <c r="H33" s="13" t="s">
        <v>89</v>
      </c>
      <c r="I33" s="12"/>
      <c r="J33" s="13"/>
      <c r="K33" s="12" t="s">
        <v>67</v>
      </c>
      <c r="L33" s="13" t="s">
        <v>80</v>
      </c>
      <c r="M33" s="12"/>
      <c r="N33" s="13"/>
      <c r="O33" s="12" t="s">
        <v>76</v>
      </c>
      <c r="P33" s="13" t="s">
        <v>77</v>
      </c>
      <c r="Q33" s="14" t="n">
        <f>0.16</f>
        <v>0.16</v>
      </c>
      <c r="R33" s="15" t="n">
        <f>205</f>
        <v>205.0</v>
      </c>
      <c r="S33" s="15"/>
      <c r="T33" s="15" t="n">
        <f>27480000</f>
        <v>2.748E7</v>
      </c>
      <c r="U33" s="15"/>
      <c r="V33" s="15" t="str">
        <f>"－"</f>
        <v>－</v>
      </c>
      <c r="W33" s="12"/>
      <c r="X33" s="16" t="n">
        <f>149</f>
        <v>149.0</v>
      </c>
      <c r="Y33" s="17" t="n">
        <f>3</f>
        <v>3.0</v>
      </c>
      <c r="Z33" s="10" t="s">
        <v>84</v>
      </c>
    </row>
    <row r="34">
      <c r="A34" s="10" t="s">
        <v>45</v>
      </c>
      <c r="B34" s="10" t="s">
        <v>90</v>
      </c>
      <c r="C34" s="10" t="s">
        <v>83</v>
      </c>
      <c r="D34" s="11" t="n">
        <v>151.75</v>
      </c>
      <c r="E34" s="12" t="s">
        <v>67</v>
      </c>
      <c r="F34" s="13" t="s">
        <v>65</v>
      </c>
      <c r="G34" s="12" t="s">
        <v>72</v>
      </c>
      <c r="H34" s="13" t="s">
        <v>95</v>
      </c>
      <c r="I34" s="12"/>
      <c r="J34" s="13"/>
      <c r="K34" s="12" t="s">
        <v>67</v>
      </c>
      <c r="L34" s="13" t="s">
        <v>65</v>
      </c>
      <c r="M34" s="12"/>
      <c r="N34" s="13"/>
      <c r="O34" s="12" t="s">
        <v>76</v>
      </c>
      <c r="P34" s="13" t="s">
        <v>93</v>
      </c>
      <c r="Q34" s="14" t="n">
        <f>0.07</f>
        <v>0.07</v>
      </c>
      <c r="R34" s="15" t="n">
        <f>207</f>
        <v>207.0</v>
      </c>
      <c r="S34" s="15"/>
      <c r="T34" s="15" t="n">
        <f>12800000</f>
        <v>1.28E7</v>
      </c>
      <c r="U34" s="15"/>
      <c r="V34" s="15" t="str">
        <f>"－"</f>
        <v>－</v>
      </c>
      <c r="W34" s="12"/>
      <c r="X34" s="16" t="n">
        <f>182</f>
        <v>182.0</v>
      </c>
      <c r="Y34" s="17" t="n">
        <f>3</f>
        <v>3.0</v>
      </c>
      <c r="Z34" s="10" t="s">
        <v>84</v>
      </c>
    </row>
    <row r="35">
      <c r="A35" s="10" t="s">
        <v>45</v>
      </c>
      <c r="B35" s="10" t="s">
        <v>90</v>
      </c>
      <c r="C35" s="10" t="s">
        <v>83</v>
      </c>
      <c r="D35" s="11" t="n">
        <v>152.0</v>
      </c>
      <c r="E35" s="12" t="s">
        <v>72</v>
      </c>
      <c r="F35" s="13" t="s">
        <v>60</v>
      </c>
      <c r="G35" s="12" t="s">
        <v>72</v>
      </c>
      <c r="H35" s="13" t="s">
        <v>60</v>
      </c>
      <c r="I35" s="12"/>
      <c r="J35" s="13"/>
      <c r="K35" s="12" t="s">
        <v>72</v>
      </c>
      <c r="L35" s="13" t="s">
        <v>60</v>
      </c>
      <c r="M35" s="12"/>
      <c r="N35" s="13"/>
      <c r="O35" s="12" t="s">
        <v>76</v>
      </c>
      <c r="P35" s="13" t="s">
        <v>60</v>
      </c>
      <c r="Q35" s="14" t="n">
        <f>0.03</f>
        <v>0.03</v>
      </c>
      <c r="R35" s="15" t="n">
        <f>103</f>
        <v>103.0</v>
      </c>
      <c r="S35" s="15"/>
      <c r="T35" s="15" t="n">
        <f>3090000</f>
        <v>3090000.0</v>
      </c>
      <c r="U35" s="15"/>
      <c r="V35" s="15" t="str">
        <f>"－"</f>
        <v>－</v>
      </c>
      <c r="W35" s="12"/>
      <c r="X35" s="16" t="n">
        <f>103</f>
        <v>103.0</v>
      </c>
      <c r="Y35" s="17" t="n">
        <f>2</f>
        <v>2.0</v>
      </c>
      <c r="Z35" s="10" t="s">
        <v>84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