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<sst xmlns="http://schemas.openxmlformats.org/spreadsheetml/2006/main" count="411" uniqueCount="58">
  <si>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</si>
  <si>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</si>
  <si>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</si>
  <si>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</si>
  <si>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</si>
  <si>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</si>
  <si>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</si>
  <si>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</si>
  <si>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</si>
  <si>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</si>
  <si>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</si>
  <si>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</si>
  <si>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</si>
  <si>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</si>
  <si>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</si>
  <si>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</si>
  <si>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1.1</t>
  </si>
  <si>
    <t>中期国債先物</t>
  </si>
  <si>
    <t>5-year JGB Futures</t>
  </si>
  <si>
    <t>2</t>
  </si>
  <si>
    <t>3</t>
  </si>
  <si>
    <t>4</t>
  </si>
  <si>
    <t>5</t>
  </si>
  <si>
    <t>6</t>
  </si>
  <si>
    <t>◎●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</si>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</sst>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selection sqref="A1:C1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/>
      <c r="E6" s="9"/>
      <c r="F6" s="8"/>
      <c r="G6" s="9"/>
      <c r="H6" s="8"/>
      <c r="I6" s="9"/>
      <c r="J6" s="8"/>
      <c r="K6" s="9"/>
    </row>
    <row r="7">
      <c r="A7" s="6" t="s">
        <v>19</v>
      </c>
      <c r="B7" s="7" t="s">
        <v>17</v>
      </c>
      <c r="C7" s="7" t="s">
        <v>18</v>
      </c>
      <c r="D7" s="8"/>
      <c r="E7" s="9"/>
      <c r="F7" s="8"/>
      <c r="G7" s="9"/>
      <c r="H7" s="8"/>
      <c r="I7" s="9"/>
      <c r="J7" s="8"/>
      <c r="K7" s="9"/>
    </row>
    <row r="8">
      <c r="A8" s="6" t="s">
        <v>20</v>
      </c>
      <c r="B8" s="7" t="s">
        <v>17</v>
      </c>
      <c r="C8" s="7" t="s">
        <v>18</v>
      </c>
      <c r="D8" s="8"/>
      <c r="E8" s="9"/>
      <c r="F8" s="8"/>
      <c r="G8" s="9"/>
      <c r="H8" s="8"/>
      <c r="I8" s="9"/>
      <c r="J8" s="8"/>
      <c r="K8" s="9"/>
    </row>
    <row r="9">
      <c r="A9" s="6" t="s">
        <v>21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22</v>
      </c>
      <c r="B10" s="7" t="s">
        <v>17</v>
      </c>
      <c r="C10" s="7" t="s">
        <v>18</v>
      </c>
      <c r="D10" s="8"/>
      <c r="E10" s="9"/>
      <c r="F10" s="8"/>
      <c r="G10" s="9"/>
      <c r="H10" s="8"/>
      <c r="I10" s="9"/>
      <c r="J10" s="8"/>
      <c r="K10" s="9"/>
    </row>
    <row r="11">
      <c r="A11" s="6" t="s">
        <v>23</v>
      </c>
      <c r="B11" s="7" t="s">
        <v>17</v>
      </c>
      <c r="C11" s="7" t="s">
        <v>18</v>
      </c>
      <c r="D11" s="8" t="s">
        <v>24</v>
      </c>
      <c r="E11" s="9" t="str">
        <f>"－"</f>
        <v>－</v>
      </c>
      <c r="F11" s="8" t="s">
        <v>24</v>
      </c>
      <c r="G11" s="9" t="str">
        <f>"－"</f>
        <v>－</v>
      </c>
      <c r="H11" s="8" t="s">
        <v>24</v>
      </c>
      <c r="I11" s="9" t="str">
        <f>"－"</f>
        <v>－</v>
      </c>
      <c r="J11" s="8" t="s">
        <v>24</v>
      </c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/>
      <c r="F17" s="8"/>
      <c r="G17" s="9"/>
      <c r="H17" s="8"/>
      <c r="I17" s="9"/>
      <c r="J17" s="8"/>
      <c r="K17" s="9"/>
    </row>
    <row r="18">
      <c r="A18" s="6" t="s">
        <v>31</v>
      </c>
      <c r="B18" s="7" t="s">
        <v>17</v>
      </c>
      <c r="C18" s="7" t="s">
        <v>18</v>
      </c>
      <c r="D18" s="8"/>
      <c r="E18" s="9"/>
      <c r="F18" s="8"/>
      <c r="G18" s="9"/>
      <c r="H18" s="8"/>
      <c r="I18" s="9"/>
      <c r="J18" s="8"/>
      <c r="K18" s="9"/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/>
      <c r="F23" s="8"/>
      <c r="G23" s="9"/>
      <c r="H23" s="8"/>
      <c r="I23" s="9"/>
      <c r="J23" s="8"/>
      <c r="K23" s="9"/>
    </row>
    <row r="24">
      <c r="A24" s="6" t="s">
        <v>37</v>
      </c>
      <c r="B24" s="7" t="s">
        <v>17</v>
      </c>
      <c r="C24" s="7" t="s">
        <v>18</v>
      </c>
      <c r="D24" s="8"/>
      <c r="E24" s="9"/>
      <c r="F24" s="8"/>
      <c r="G24" s="9"/>
      <c r="H24" s="8"/>
      <c r="I24" s="9"/>
      <c r="J24" s="8"/>
      <c r="K24" s="9"/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/>
      <c r="F30" s="8"/>
      <c r="G30" s="9"/>
      <c r="H30" s="8"/>
      <c r="I30" s="9"/>
      <c r="J30" s="8"/>
      <c r="K30" s="9"/>
    </row>
    <row r="31">
      <c r="A31" s="6" t="s">
        <v>44</v>
      </c>
      <c r="B31" s="7" t="s">
        <v>17</v>
      </c>
      <c r="C31" s="7" t="s">
        <v>18</v>
      </c>
      <c r="D31" s="8"/>
      <c r="E31" s="9"/>
      <c r="F31" s="8"/>
      <c r="G31" s="9"/>
      <c r="H31" s="8"/>
      <c r="I31" s="9"/>
      <c r="J31" s="8"/>
      <c r="K31" s="9"/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 t="str">
        <f>"－"</f>
        <v>－</v>
      </c>
      <c r="F36" s="8"/>
      <c r="G36" s="9" t="str">
        <f>"－"</f>
        <v>－</v>
      </c>
      <c r="H36" s="8"/>
      <c r="I36" s="9" t="str">
        <f>"－"</f>
        <v>－</v>
      </c>
      <c r="J36" s="8"/>
      <c r="K36" s="9" t="str">
        <f>"－"</f>
        <v>－</v>
      </c>
    </row>
    <row r="37">
      <c r="A37" s="6" t="s">
        <v>16</v>
      </c>
      <c r="B37" s="7" t="s">
        <v>50</v>
      </c>
      <c r="C37" s="7" t="s">
        <v>51</v>
      </c>
      <c r="D37" s="8"/>
      <c r="E37" s="9"/>
      <c r="F37" s="8"/>
      <c r="G37" s="9"/>
      <c r="H37" s="8"/>
      <c r="I37" s="9"/>
      <c r="J37" s="8"/>
      <c r="K37" s="9"/>
    </row>
    <row r="38">
      <c r="A38" s="6" t="s">
        <v>19</v>
      </c>
      <c r="B38" s="7" t="s">
        <v>50</v>
      </c>
      <c r="C38" s="7" t="s">
        <v>51</v>
      </c>
      <c r="D38" s="8"/>
      <c r="E38" s="9"/>
      <c r="F38" s="8"/>
      <c r="G38" s="9"/>
      <c r="H38" s="8"/>
      <c r="I38" s="9"/>
      <c r="J38" s="8"/>
      <c r="K38" s="9"/>
    </row>
    <row r="39">
      <c r="A39" s="6" t="s">
        <v>20</v>
      </c>
      <c r="B39" s="7" t="s">
        <v>50</v>
      </c>
      <c r="C39" s="7" t="s">
        <v>51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21</v>
      </c>
      <c r="B40" s="7" t="s">
        <v>50</v>
      </c>
      <c r="C40" s="7" t="s">
        <v>51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22</v>
      </c>
      <c r="B41" s="7" t="s">
        <v>50</v>
      </c>
      <c r="C41" s="7" t="s">
        <v>51</v>
      </c>
      <c r="D41" s="8"/>
      <c r="E41" s="9"/>
      <c r="F41" s="8"/>
      <c r="G41" s="9"/>
      <c r="H41" s="8"/>
      <c r="I41" s="9"/>
      <c r="J41" s="8"/>
      <c r="K41" s="9"/>
    </row>
    <row r="42">
      <c r="A42" s="6" t="s">
        <v>23</v>
      </c>
      <c r="B42" s="7" t="s">
        <v>50</v>
      </c>
      <c r="C42" s="7" t="s">
        <v>51</v>
      </c>
      <c r="D42" s="8"/>
      <c r="E42" s="9" t="n">
        <f>31401</f>
        <v>31401.0</v>
      </c>
      <c r="F42" s="8"/>
      <c r="G42" s="9" t="n">
        <f>4785756970000</f>
        <v>4.78575697E12</v>
      </c>
      <c r="H42" s="8" t="s">
        <v>52</v>
      </c>
      <c r="I42" s="9" t="n">
        <f>6386</f>
        <v>6386.0</v>
      </c>
      <c r="J42" s="8"/>
      <c r="K42" s="9" t="n">
        <f>78274</f>
        <v>78274.0</v>
      </c>
    </row>
    <row r="43">
      <c r="A43" s="6" t="s">
        <v>25</v>
      </c>
      <c r="B43" s="7" t="s">
        <v>50</v>
      </c>
      <c r="C43" s="7" t="s">
        <v>51</v>
      </c>
      <c r="D43" s="8"/>
      <c r="E43" s="9" t="n">
        <f>30899</f>
        <v>30899.0</v>
      </c>
      <c r="F43" s="8"/>
      <c r="G43" s="9" t="n">
        <f>4701042553600</f>
        <v>4.7010425536E12</v>
      </c>
      <c r="H43" s="8"/>
      <c r="I43" s="9" t="n">
        <f>5395</f>
        <v>5395.0</v>
      </c>
      <c r="J43" s="8" t="s">
        <v>53</v>
      </c>
      <c r="K43" s="9" t="n">
        <f>76315</f>
        <v>76315.0</v>
      </c>
    </row>
    <row r="44">
      <c r="A44" s="6" t="s">
        <v>26</v>
      </c>
      <c r="B44" s="7" t="s">
        <v>50</v>
      </c>
      <c r="C44" s="7" t="s">
        <v>51</v>
      </c>
      <c r="D44" s="8" t="s">
        <v>52</v>
      </c>
      <c r="E44" s="9" t="n">
        <f>44506</f>
        <v>44506.0</v>
      </c>
      <c r="F44" s="8" t="s">
        <v>52</v>
      </c>
      <c r="G44" s="9" t="n">
        <f>6776675360000</f>
        <v>6.77667536E12</v>
      </c>
      <c r="H44" s="8"/>
      <c r="I44" s="9" t="n">
        <f>5118</f>
        <v>5118.0</v>
      </c>
      <c r="J44" s="8"/>
      <c r="K44" s="9" t="n">
        <f>78623</f>
        <v>78623.0</v>
      </c>
    </row>
    <row r="45">
      <c r="A45" s="6" t="s">
        <v>27</v>
      </c>
      <c r="B45" s="7" t="s">
        <v>50</v>
      </c>
      <c r="C45" s="7" t="s">
        <v>51</v>
      </c>
      <c r="D45" s="8"/>
      <c r="E45" s="9" t="n">
        <f>28557</f>
        <v>28557.0</v>
      </c>
      <c r="F45" s="8"/>
      <c r="G45" s="9" t="n">
        <f>4341430779000</f>
        <v>4.341430779E12</v>
      </c>
      <c r="H45" s="8"/>
      <c r="I45" s="9" t="n">
        <f>4613</f>
        <v>4613.0</v>
      </c>
      <c r="J45" s="8"/>
      <c r="K45" s="9" t="n">
        <f>78608</f>
        <v>78608.0</v>
      </c>
    </row>
    <row r="46">
      <c r="A46" s="6" t="s">
        <v>28</v>
      </c>
      <c r="B46" s="7" t="s">
        <v>50</v>
      </c>
      <c r="C46" s="7" t="s">
        <v>51</v>
      </c>
      <c r="D46" s="8"/>
      <c r="E46" s="9" t="n">
        <f>24381</f>
        <v>24381.0</v>
      </c>
      <c r="F46" s="8"/>
      <c r="G46" s="9" t="n">
        <f>3706970245200</f>
        <v>3.7069702452E12</v>
      </c>
      <c r="H46" s="8"/>
      <c r="I46" s="9" t="n">
        <f>2972</f>
        <v>2972.0</v>
      </c>
      <c r="J46" s="8"/>
      <c r="K46" s="9" t="n">
        <f>77311</f>
        <v>77311.0</v>
      </c>
    </row>
    <row r="47">
      <c r="A47" s="6" t="s">
        <v>29</v>
      </c>
      <c r="B47" s="7" t="s">
        <v>50</v>
      </c>
      <c r="C47" s="7" t="s">
        <v>51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30</v>
      </c>
      <c r="B48" s="7" t="s">
        <v>50</v>
      </c>
      <c r="C48" s="7" t="s">
        <v>51</v>
      </c>
      <c r="D48" s="8"/>
      <c r="E48" s="9"/>
      <c r="F48" s="8"/>
      <c r="G48" s="9"/>
      <c r="H48" s="8"/>
      <c r="I48" s="9"/>
      <c r="J48" s="8"/>
      <c r="K48" s="9"/>
    </row>
    <row r="49">
      <c r="A49" s="6" t="s">
        <v>31</v>
      </c>
      <c r="B49" s="7" t="s">
        <v>50</v>
      </c>
      <c r="C49" s="7" t="s">
        <v>51</v>
      </c>
      <c r="D49" s="8"/>
      <c r="E49" s="9"/>
      <c r="F49" s="8"/>
      <c r="G49" s="9"/>
      <c r="H49" s="8"/>
      <c r="I49" s="9"/>
      <c r="J49" s="8"/>
      <c r="K49" s="9"/>
    </row>
    <row r="50">
      <c r="A50" s="6" t="s">
        <v>32</v>
      </c>
      <c r="B50" s="7" t="s">
        <v>50</v>
      </c>
      <c r="C50" s="7" t="s">
        <v>51</v>
      </c>
      <c r="D50" s="8"/>
      <c r="E50" s="9" t="n">
        <f>25707</f>
        <v>25707.0</v>
      </c>
      <c r="F50" s="8"/>
      <c r="G50" s="9" t="n">
        <f>3904492740700</f>
        <v>3.9044927407E12</v>
      </c>
      <c r="H50" s="8"/>
      <c r="I50" s="9" t="n">
        <f>4394</f>
        <v>4394.0</v>
      </c>
      <c r="J50" s="8"/>
      <c r="K50" s="9" t="n">
        <f>78871</f>
        <v>78871.0</v>
      </c>
    </row>
    <row r="51">
      <c r="A51" s="6" t="s">
        <v>33</v>
      </c>
      <c r="B51" s="7" t="s">
        <v>50</v>
      </c>
      <c r="C51" s="7" t="s">
        <v>51</v>
      </c>
      <c r="D51" s="8"/>
      <c r="E51" s="9" t="n">
        <f>27155</f>
        <v>27155.0</v>
      </c>
      <c r="F51" s="8"/>
      <c r="G51" s="9" t="n">
        <f>4123082340000</f>
        <v>4.12308234E12</v>
      </c>
      <c r="H51" s="8"/>
      <c r="I51" s="9" t="n">
        <f>5552</f>
        <v>5552.0</v>
      </c>
      <c r="J51" s="8"/>
      <c r="K51" s="9" t="n">
        <f>78977</f>
        <v>78977.0</v>
      </c>
    </row>
    <row r="52">
      <c r="A52" s="6" t="s">
        <v>34</v>
      </c>
      <c r="B52" s="7" t="s">
        <v>50</v>
      </c>
      <c r="C52" s="7" t="s">
        <v>51</v>
      </c>
      <c r="D52" s="8"/>
      <c r="E52" s="9" t="n">
        <f>21022</f>
        <v>21022.0</v>
      </c>
      <c r="F52" s="8"/>
      <c r="G52" s="9" t="n">
        <f>3194608540000</f>
        <v>3.19460854E12</v>
      </c>
      <c r="H52" s="8"/>
      <c r="I52" s="9" t="n">
        <f>4188</f>
        <v>4188.0</v>
      </c>
      <c r="J52" s="8"/>
      <c r="K52" s="9" t="n">
        <f>78494</f>
        <v>78494.0</v>
      </c>
    </row>
    <row r="53">
      <c r="A53" s="6" t="s">
        <v>35</v>
      </c>
      <c r="B53" s="7" t="s">
        <v>50</v>
      </c>
      <c r="C53" s="7" t="s">
        <v>51</v>
      </c>
      <c r="D53" s="8"/>
      <c r="E53" s="9" t="n">
        <f>26749</f>
        <v>26749.0</v>
      </c>
      <c r="F53" s="8"/>
      <c r="G53" s="9" t="n">
        <f>4064461400000</f>
        <v>4.0644614E12</v>
      </c>
      <c r="H53" s="8"/>
      <c r="I53" s="9" t="n">
        <f>3514</f>
        <v>3514.0</v>
      </c>
      <c r="J53" s="8"/>
      <c r="K53" s="9" t="n">
        <f>77347</f>
        <v>77347.0</v>
      </c>
    </row>
    <row r="54">
      <c r="A54" s="6" t="s">
        <v>36</v>
      </c>
      <c r="B54" s="7" t="s">
        <v>50</v>
      </c>
      <c r="C54" s="7" t="s">
        <v>51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37</v>
      </c>
      <c r="B55" s="7" t="s">
        <v>50</v>
      </c>
      <c r="C55" s="7" t="s">
        <v>51</v>
      </c>
      <c r="D55" s="8"/>
      <c r="E55" s="9"/>
      <c r="F55" s="8"/>
      <c r="G55" s="9"/>
      <c r="H55" s="8"/>
      <c r="I55" s="9"/>
      <c r="J55" s="8"/>
      <c r="K55" s="9"/>
    </row>
    <row r="56">
      <c r="A56" s="6" t="s">
        <v>38</v>
      </c>
      <c r="B56" s="7" t="s">
        <v>50</v>
      </c>
      <c r="C56" s="7" t="s">
        <v>51</v>
      </c>
      <c r="D56" s="8" t="s">
        <v>53</v>
      </c>
      <c r="E56" s="9" t="n">
        <f>15044</f>
        <v>15044.0</v>
      </c>
      <c r="F56" s="8" t="s">
        <v>53</v>
      </c>
      <c r="G56" s="9" t="n">
        <f>2286836868700</f>
        <v>2.2868368687E12</v>
      </c>
      <c r="H56" s="8" t="s">
        <v>53</v>
      </c>
      <c r="I56" s="9" t="n">
        <f>1344</f>
        <v>1344.0</v>
      </c>
      <c r="J56" s="8"/>
      <c r="K56" s="9" t="n">
        <f>76996</f>
        <v>76996.0</v>
      </c>
    </row>
    <row r="57">
      <c r="A57" s="6" t="s">
        <v>39</v>
      </c>
      <c r="B57" s="7" t="s">
        <v>50</v>
      </c>
      <c r="C57" s="7" t="s">
        <v>51</v>
      </c>
      <c r="D57" s="8"/>
      <c r="E57" s="9" t="n">
        <f>26161</f>
        <v>26161.0</v>
      </c>
      <c r="F57" s="8"/>
      <c r="G57" s="9" t="n">
        <f>3978344551600</f>
        <v>3.9783445516E12</v>
      </c>
      <c r="H57" s="8"/>
      <c r="I57" s="9" t="n">
        <f>2554</f>
        <v>2554.0</v>
      </c>
      <c r="J57" s="8"/>
      <c r="K57" s="9" t="n">
        <f>77592</f>
        <v>77592.0</v>
      </c>
    </row>
    <row r="58">
      <c r="A58" s="6" t="s">
        <v>40</v>
      </c>
      <c r="B58" s="7" t="s">
        <v>50</v>
      </c>
      <c r="C58" s="7" t="s">
        <v>51</v>
      </c>
      <c r="D58" s="8"/>
      <c r="E58" s="9" t="n">
        <f>22064</f>
        <v>22064.0</v>
      </c>
      <c r="F58" s="8"/>
      <c r="G58" s="9" t="n">
        <f>3356608310000</f>
        <v>3.35660831E12</v>
      </c>
      <c r="H58" s="8"/>
      <c r="I58" s="9" t="n">
        <f>2975</f>
        <v>2975.0</v>
      </c>
      <c r="J58" s="8"/>
      <c r="K58" s="9" t="n">
        <f>78486</f>
        <v>78486.0</v>
      </c>
    </row>
    <row r="59">
      <c r="A59" s="6" t="s">
        <v>41</v>
      </c>
      <c r="B59" s="7" t="s">
        <v>50</v>
      </c>
      <c r="C59" s="7" t="s">
        <v>51</v>
      </c>
      <c r="D59" s="8"/>
      <c r="E59" s="9" t="n">
        <f>23912</f>
        <v>23912.0</v>
      </c>
      <c r="F59" s="8"/>
      <c r="G59" s="9" t="n">
        <f>3641659690000</f>
        <v>3.64165969E12</v>
      </c>
      <c r="H59" s="8"/>
      <c r="I59" s="9" t="n">
        <f>2943</f>
        <v>2943.0</v>
      </c>
      <c r="J59" s="8"/>
      <c r="K59" s="9" t="n">
        <f>79019</f>
        <v>79019.0</v>
      </c>
    </row>
    <row r="60">
      <c r="A60" s="6" t="s">
        <v>42</v>
      </c>
      <c r="B60" s="7" t="s">
        <v>50</v>
      </c>
      <c r="C60" s="7" t="s">
        <v>51</v>
      </c>
      <c r="D60" s="8"/>
      <c r="E60" s="9" t="n">
        <f>31189</f>
        <v>31189.0</v>
      </c>
      <c r="F60" s="8"/>
      <c r="G60" s="9" t="n">
        <f>4751755420000</f>
        <v>4.75175542E12</v>
      </c>
      <c r="H60" s="8"/>
      <c r="I60" s="9" t="n">
        <f>3091</f>
        <v>3091.0</v>
      </c>
      <c r="J60" s="8"/>
      <c r="K60" s="9" t="n">
        <f>77525</f>
        <v>77525.0</v>
      </c>
    </row>
    <row r="61">
      <c r="A61" s="6" t="s">
        <v>43</v>
      </c>
      <c r="B61" s="7" t="s">
        <v>50</v>
      </c>
      <c r="C61" s="7" t="s">
        <v>51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44</v>
      </c>
      <c r="B62" s="7" t="s">
        <v>50</v>
      </c>
      <c r="C62" s="7" t="s">
        <v>51</v>
      </c>
      <c r="D62" s="8"/>
      <c r="E62" s="9"/>
      <c r="F62" s="8"/>
      <c r="G62" s="9"/>
      <c r="H62" s="8"/>
      <c r="I62" s="9"/>
      <c r="J62" s="8"/>
      <c r="K62" s="9"/>
    </row>
    <row r="63">
      <c r="A63" s="6" t="s">
        <v>45</v>
      </c>
      <c r="B63" s="7" t="s">
        <v>50</v>
      </c>
      <c r="C63" s="7" t="s">
        <v>51</v>
      </c>
      <c r="D63" s="8"/>
      <c r="E63" s="9" t="n">
        <f>26437</f>
        <v>26437.0</v>
      </c>
      <c r="F63" s="8"/>
      <c r="G63" s="9" t="n">
        <f>4032920789500</f>
        <v>4.0329207895E12</v>
      </c>
      <c r="H63" s="8"/>
      <c r="I63" s="9" t="n">
        <f>2938</f>
        <v>2938.0</v>
      </c>
      <c r="J63" s="8"/>
      <c r="K63" s="9" t="n">
        <f>78657</f>
        <v>78657.0</v>
      </c>
    </row>
    <row r="64">
      <c r="A64" s="6" t="s">
        <v>46</v>
      </c>
      <c r="B64" s="7" t="s">
        <v>50</v>
      </c>
      <c r="C64" s="7" t="s">
        <v>51</v>
      </c>
      <c r="D64" s="8"/>
      <c r="E64" s="9" t="n">
        <f>30022</f>
        <v>30022.0</v>
      </c>
      <c r="F64" s="8"/>
      <c r="G64" s="9" t="n">
        <f>4581907300000</f>
        <v>4.5819073E12</v>
      </c>
      <c r="H64" s="8"/>
      <c r="I64" s="9" t="n">
        <f>3605</f>
        <v>3605.0</v>
      </c>
      <c r="J64" s="8"/>
      <c r="K64" s="9" t="n">
        <f>81069</f>
        <v>81069.0</v>
      </c>
    </row>
    <row r="65">
      <c r="A65" s="6" t="s">
        <v>47</v>
      </c>
      <c r="B65" s="7" t="s">
        <v>50</v>
      </c>
      <c r="C65" s="7" t="s">
        <v>51</v>
      </c>
      <c r="D65" s="8"/>
      <c r="E65" s="9" t="n">
        <f>28983</f>
        <v>28983.0</v>
      </c>
      <c r="F65" s="8"/>
      <c r="G65" s="9" t="n">
        <f>4420618050000</f>
        <v>4.42061805E12</v>
      </c>
      <c r="H65" s="8"/>
      <c r="I65" s="9" t="n">
        <f>3773</f>
        <v>3773.0</v>
      </c>
      <c r="J65" s="8"/>
      <c r="K65" s="9" t="n">
        <f>80025</f>
        <v>80025.0</v>
      </c>
    </row>
    <row r="66">
      <c r="A66" s="6" t="s">
        <v>48</v>
      </c>
      <c r="B66" s="7" t="s">
        <v>50</v>
      </c>
      <c r="C66" s="7" t="s">
        <v>51</v>
      </c>
      <c r="D66" s="8"/>
      <c r="E66" s="9" t="n">
        <f>31866</f>
        <v>31866.0</v>
      </c>
      <c r="F66" s="8"/>
      <c r="G66" s="9" t="n">
        <f>4866966060000</f>
        <v>4.86696606E12</v>
      </c>
      <c r="H66" s="8"/>
      <c r="I66" s="9" t="n">
        <f>4760</f>
        <v>4760.0</v>
      </c>
      <c r="J66" s="8" t="s">
        <v>52</v>
      </c>
      <c r="K66" s="9" t="n">
        <f>82983</f>
        <v>82983.0</v>
      </c>
    </row>
    <row r="67">
      <c r="A67" s="6" t="s">
        <v>49</v>
      </c>
      <c r="B67" s="7" t="s">
        <v>50</v>
      </c>
      <c r="C67" s="7" t="s">
        <v>51</v>
      </c>
      <c r="D67" s="8"/>
      <c r="E67" s="9" t="n">
        <f>38643</f>
        <v>38643.0</v>
      </c>
      <c r="F67" s="8"/>
      <c r="G67" s="9" t="n">
        <f>5904007120000</f>
        <v>5.90400712E12</v>
      </c>
      <c r="H67" s="8"/>
      <c r="I67" s="9" t="n">
        <f>5371</f>
        <v>5371.0</v>
      </c>
      <c r="J67" s="8"/>
      <c r="K67" s="9" t="n">
        <f>82405</f>
        <v>82405.0</v>
      </c>
    </row>
    <row r="68">
      <c r="A68" s="6" t="s">
        <v>16</v>
      </c>
      <c r="B68" s="7" t="s">
        <v>54</v>
      </c>
      <c r="C68" s="7" t="s">
        <v>55</v>
      </c>
      <c r="D68" s="8"/>
      <c r="E68" s="9"/>
      <c r="F68" s="8"/>
      <c r="G68" s="9"/>
      <c r="H68" s="8"/>
      <c r="I68" s="9"/>
      <c r="J68" s="8"/>
      <c r="K68" s="9"/>
    </row>
    <row r="69">
      <c r="A69" s="6" t="s">
        <v>19</v>
      </c>
      <c r="B69" s="7" t="s">
        <v>54</v>
      </c>
      <c r="C69" s="7" t="s">
        <v>55</v>
      </c>
      <c r="D69" s="8"/>
      <c r="E69" s="9"/>
      <c r="F69" s="8"/>
      <c r="G69" s="9"/>
      <c r="H69" s="8"/>
      <c r="I69" s="9"/>
      <c r="J69" s="8"/>
      <c r="K69" s="9"/>
    </row>
    <row r="70">
      <c r="A70" s="6" t="s">
        <v>20</v>
      </c>
      <c r="B70" s="7" t="s">
        <v>54</v>
      </c>
      <c r="C70" s="7" t="s">
        <v>55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21</v>
      </c>
      <c r="B71" s="7" t="s">
        <v>54</v>
      </c>
      <c r="C71" s="7" t="s">
        <v>55</v>
      </c>
      <c r="D71" s="8"/>
      <c r="E71" s="9"/>
      <c r="F71" s="8"/>
      <c r="G71" s="9"/>
      <c r="H71" s="8"/>
      <c r="I71" s="9"/>
      <c r="J71" s="8"/>
      <c r="K71" s="9"/>
    </row>
    <row r="72">
      <c r="A72" s="6" t="s">
        <v>22</v>
      </c>
      <c r="B72" s="7" t="s">
        <v>54</v>
      </c>
      <c r="C72" s="7" t="s">
        <v>55</v>
      </c>
      <c r="D72" s="8"/>
      <c r="E72" s="9"/>
      <c r="F72" s="8"/>
      <c r="G72" s="9"/>
      <c r="H72" s="8"/>
      <c r="I72" s="9"/>
      <c r="J72" s="8"/>
      <c r="K72" s="9"/>
    </row>
    <row r="73">
      <c r="A73" s="6" t="s">
        <v>23</v>
      </c>
      <c r="B73" s="7" t="s">
        <v>54</v>
      </c>
      <c r="C73" s="7" t="s">
        <v>55</v>
      </c>
      <c r="D73" s="8" t="s">
        <v>52</v>
      </c>
      <c r="E73" s="9" t="n">
        <f>13</f>
        <v>13.0</v>
      </c>
      <c r="F73" s="8" t="s">
        <v>52</v>
      </c>
      <c r="G73" s="9" t="n">
        <f>198183000</f>
        <v>1.98183E8</v>
      </c>
      <c r="H73" s="8" t="s">
        <v>24</v>
      </c>
      <c r="I73" s="9" t="str">
        <f>"－"</f>
        <v>－</v>
      </c>
      <c r="J73" s="8" t="s">
        <v>52</v>
      </c>
      <c r="K73" s="9" t="n">
        <f>314</f>
        <v>314.0</v>
      </c>
    </row>
    <row r="74">
      <c r="A74" s="6" t="s">
        <v>25</v>
      </c>
      <c r="B74" s="7" t="s">
        <v>54</v>
      </c>
      <c r="C74" s="7" t="s">
        <v>55</v>
      </c>
      <c r="D74" s="8"/>
      <c r="E74" s="9" t="n">
        <f>3</f>
        <v>3.0</v>
      </c>
      <c r="F74" s="8"/>
      <c r="G74" s="9" t="n">
        <f>45632000</f>
        <v>4.5632E7</v>
      </c>
      <c r="H74" s="8"/>
      <c r="I74" s="9" t="str">
        <f>"－"</f>
        <v>－</v>
      </c>
      <c r="J74" s="8"/>
      <c r="K74" s="9" t="n">
        <f>314</f>
        <v>314.0</v>
      </c>
    </row>
    <row r="75">
      <c r="A75" s="6" t="s">
        <v>26</v>
      </c>
      <c r="B75" s="7" t="s">
        <v>54</v>
      </c>
      <c r="C75" s="7" t="s">
        <v>55</v>
      </c>
      <c r="D75" s="8" t="s">
        <v>53</v>
      </c>
      <c r="E75" s="9" t="str">
        <f>"－"</f>
        <v>－</v>
      </c>
      <c r="F75" s="8" t="s">
        <v>53</v>
      </c>
      <c r="G75" s="9" t="str">
        <f>"－"</f>
        <v>－</v>
      </c>
      <c r="H75" s="8"/>
      <c r="I75" s="9" t="str">
        <f>"－"</f>
        <v>－</v>
      </c>
      <c r="J75" s="8"/>
      <c r="K75" s="9" t="n">
        <f>314</f>
        <v>314.0</v>
      </c>
    </row>
    <row r="76">
      <c r="A76" s="6" t="s">
        <v>27</v>
      </c>
      <c r="B76" s="7" t="s">
        <v>54</v>
      </c>
      <c r="C76" s="7" t="s">
        <v>55</v>
      </c>
      <c r="D76" s="8"/>
      <c r="E76" s="9" t="n">
        <f>2</f>
        <v>2.0</v>
      </c>
      <c r="F76" s="8"/>
      <c r="G76" s="9" t="n">
        <f>30403500</f>
        <v>3.04035E7</v>
      </c>
      <c r="H76" s="8"/>
      <c r="I76" s="9" t="str">
        <f>"－"</f>
        <v>－</v>
      </c>
      <c r="J76" s="8"/>
      <c r="K76" s="9" t="n">
        <f>314</f>
        <v>314.0</v>
      </c>
    </row>
    <row r="77">
      <c r="A77" s="6" t="s">
        <v>28</v>
      </c>
      <c r="B77" s="7" t="s">
        <v>54</v>
      </c>
      <c r="C77" s="7" t="s">
        <v>55</v>
      </c>
      <c r="D77" s="8"/>
      <c r="E77" s="9" t="n">
        <f>1</f>
        <v>1.0</v>
      </c>
      <c r="F77" s="8"/>
      <c r="G77" s="9" t="n">
        <f>15209500</f>
        <v>1.52095E7</v>
      </c>
      <c r="H77" s="8"/>
      <c r="I77" s="9" t="str">
        <f>"－"</f>
        <v>－</v>
      </c>
      <c r="J77" s="8"/>
      <c r="K77" s="9" t="n">
        <f>313</f>
        <v>313.0</v>
      </c>
    </row>
    <row r="78">
      <c r="A78" s="6" t="s">
        <v>29</v>
      </c>
      <c r="B78" s="7" t="s">
        <v>54</v>
      </c>
      <c r="C78" s="7" t="s">
        <v>55</v>
      </c>
      <c r="D78" s="8"/>
      <c r="E78" s="9"/>
      <c r="F78" s="8"/>
      <c r="G78" s="9"/>
      <c r="H78" s="8"/>
      <c r="I78" s="9"/>
      <c r="J78" s="8"/>
      <c r="K78" s="9"/>
    </row>
    <row r="79">
      <c r="A79" s="6" t="s">
        <v>30</v>
      </c>
      <c r="B79" s="7" t="s">
        <v>54</v>
      </c>
      <c r="C79" s="7" t="s">
        <v>55</v>
      </c>
      <c r="D79" s="8"/>
      <c r="E79" s="9"/>
      <c r="F79" s="8"/>
      <c r="G79" s="9"/>
      <c r="H79" s="8"/>
      <c r="I79" s="9"/>
      <c r="J79" s="8"/>
      <c r="K79" s="9"/>
    </row>
    <row r="80">
      <c r="A80" s="6" t="s">
        <v>31</v>
      </c>
      <c r="B80" s="7" t="s">
        <v>54</v>
      </c>
      <c r="C80" s="7" t="s">
        <v>55</v>
      </c>
      <c r="D80" s="8"/>
      <c r="E80" s="9"/>
      <c r="F80" s="8"/>
      <c r="G80" s="9"/>
      <c r="H80" s="8"/>
      <c r="I80" s="9"/>
      <c r="J80" s="8"/>
      <c r="K80" s="9"/>
    </row>
    <row r="81">
      <c r="A81" s="6" t="s">
        <v>32</v>
      </c>
      <c r="B81" s="7" t="s">
        <v>54</v>
      </c>
      <c r="C81" s="7" t="s">
        <v>55</v>
      </c>
      <c r="D81" s="8"/>
      <c r="E81" s="9" t="n">
        <f>4</f>
        <v>4.0</v>
      </c>
      <c r="F81" s="8"/>
      <c r="G81" s="9" t="n">
        <f>60721000</f>
        <v>6.0721E7</v>
      </c>
      <c r="H81" s="8"/>
      <c r="I81" s="9" t="str">
        <f>"－"</f>
        <v>－</v>
      </c>
      <c r="J81" s="8"/>
      <c r="K81" s="9" t="n">
        <f>313</f>
        <v>313.0</v>
      </c>
    </row>
    <row r="82">
      <c r="A82" s="6" t="s">
        <v>33</v>
      </c>
      <c r="B82" s="7" t="s">
        <v>54</v>
      </c>
      <c r="C82" s="7" t="s">
        <v>55</v>
      </c>
      <c r="D82" s="8"/>
      <c r="E82" s="9" t="str">
        <f>"－"</f>
        <v>－</v>
      </c>
      <c r="F82" s="8"/>
      <c r="G82" s="9" t="str">
        <f>"－"</f>
        <v>－</v>
      </c>
      <c r="H82" s="8"/>
      <c r="I82" s="9" t="str">
        <f>"－"</f>
        <v>－</v>
      </c>
      <c r="J82" s="8"/>
      <c r="K82" s="9" t="n">
        <f>313</f>
        <v>313.0</v>
      </c>
    </row>
    <row r="83">
      <c r="A83" s="6" t="s">
        <v>34</v>
      </c>
      <c r="B83" s="7" t="s">
        <v>54</v>
      </c>
      <c r="C83" s="7" t="s">
        <v>55</v>
      </c>
      <c r="D83" s="8"/>
      <c r="E83" s="9" t="n">
        <f>1</f>
        <v>1.0</v>
      </c>
      <c r="F83" s="8"/>
      <c r="G83" s="9" t="n">
        <f>15201000</f>
        <v>1.5201E7</v>
      </c>
      <c r="H83" s="8"/>
      <c r="I83" s="9" t="str">
        <f>"－"</f>
        <v>－</v>
      </c>
      <c r="J83" s="8"/>
      <c r="K83" s="9" t="n">
        <f>314</f>
        <v>314.0</v>
      </c>
    </row>
    <row r="84">
      <c r="A84" s="6" t="s">
        <v>35</v>
      </c>
      <c r="B84" s="7" t="s">
        <v>54</v>
      </c>
      <c r="C84" s="7" t="s">
        <v>55</v>
      </c>
      <c r="D84" s="8"/>
      <c r="E84" s="9" t="n">
        <f>2</f>
        <v>2.0</v>
      </c>
      <c r="F84" s="8"/>
      <c r="G84" s="9" t="n">
        <f>30386500</f>
        <v>3.03865E7</v>
      </c>
      <c r="H84" s="8"/>
      <c r="I84" s="9" t="str">
        <f>"－"</f>
        <v>－</v>
      </c>
      <c r="J84" s="8"/>
      <c r="K84" s="9" t="n">
        <f>313</f>
        <v>313.0</v>
      </c>
    </row>
    <row r="85">
      <c r="A85" s="6" t="s">
        <v>36</v>
      </c>
      <c r="B85" s="7" t="s">
        <v>54</v>
      </c>
      <c r="C85" s="7" t="s">
        <v>55</v>
      </c>
      <c r="D85" s="8"/>
      <c r="E85" s="9"/>
      <c r="F85" s="8"/>
      <c r="G85" s="9"/>
      <c r="H85" s="8"/>
      <c r="I85" s="9"/>
      <c r="J85" s="8"/>
      <c r="K85" s="9"/>
    </row>
    <row r="86">
      <c r="A86" s="6" t="s">
        <v>37</v>
      </c>
      <c r="B86" s="7" t="s">
        <v>54</v>
      </c>
      <c r="C86" s="7" t="s">
        <v>55</v>
      </c>
      <c r="D86" s="8"/>
      <c r="E86" s="9"/>
      <c r="F86" s="8"/>
      <c r="G86" s="9"/>
      <c r="H86" s="8"/>
      <c r="I86" s="9"/>
      <c r="J86" s="8"/>
      <c r="K86" s="9"/>
    </row>
    <row r="87">
      <c r="A87" s="6" t="s">
        <v>38</v>
      </c>
      <c r="B87" s="7" t="s">
        <v>54</v>
      </c>
      <c r="C87" s="7" t="s">
        <v>55</v>
      </c>
      <c r="D87" s="8"/>
      <c r="E87" s="9" t="str">
        <f>"－"</f>
        <v>－</v>
      </c>
      <c r="F87" s="8"/>
      <c r="G87" s="9" t="str">
        <f>"－"</f>
        <v>－</v>
      </c>
      <c r="H87" s="8"/>
      <c r="I87" s="9" t="str">
        <f>"－"</f>
        <v>－</v>
      </c>
      <c r="J87" s="8"/>
      <c r="K87" s="9" t="n">
        <f>313</f>
        <v>313.0</v>
      </c>
    </row>
    <row r="88">
      <c r="A88" s="6" t="s">
        <v>39</v>
      </c>
      <c r="B88" s="7" t="s">
        <v>54</v>
      </c>
      <c r="C88" s="7" t="s">
        <v>55</v>
      </c>
      <c r="D88" s="8"/>
      <c r="E88" s="9" t="str">
        <f>"－"</f>
        <v>－</v>
      </c>
      <c r="F88" s="8"/>
      <c r="G88" s="9" t="str">
        <f>"－"</f>
        <v>－</v>
      </c>
      <c r="H88" s="8"/>
      <c r="I88" s="9" t="str">
        <f>"－"</f>
        <v>－</v>
      </c>
      <c r="J88" s="8"/>
      <c r="K88" s="9" t="n">
        <f>313</f>
        <v>313.0</v>
      </c>
    </row>
    <row r="89">
      <c r="A89" s="6" t="s">
        <v>40</v>
      </c>
      <c r="B89" s="7" t="s">
        <v>54</v>
      </c>
      <c r="C89" s="7" t="s">
        <v>55</v>
      </c>
      <c r="D89" s="8"/>
      <c r="E89" s="9" t="n">
        <f>2</f>
        <v>2.0</v>
      </c>
      <c r="F89" s="8"/>
      <c r="G89" s="9" t="n">
        <f>30420000</f>
        <v>3.042E7</v>
      </c>
      <c r="H89" s="8"/>
      <c r="I89" s="9" t="str">
        <f>"－"</f>
        <v>－</v>
      </c>
      <c r="J89" s="8"/>
      <c r="K89" s="9" t="n">
        <f>313</f>
        <v>313.0</v>
      </c>
    </row>
    <row r="90">
      <c r="A90" s="6" t="s">
        <v>41</v>
      </c>
      <c r="B90" s="7" t="s">
        <v>54</v>
      </c>
      <c r="C90" s="7" t="s">
        <v>55</v>
      </c>
      <c r="D90" s="8"/>
      <c r="E90" s="9" t="str">
        <f>"－"</f>
        <v>－</v>
      </c>
      <c r="F90" s="8"/>
      <c r="G90" s="9" t="str">
        <f>"－"</f>
        <v>－</v>
      </c>
      <c r="H90" s="8"/>
      <c r="I90" s="9" t="str">
        <f>"－"</f>
        <v>－</v>
      </c>
      <c r="J90" s="8"/>
      <c r="K90" s="9" t="n">
        <f>313</f>
        <v>313.0</v>
      </c>
    </row>
    <row r="91">
      <c r="A91" s="6" t="s">
        <v>42</v>
      </c>
      <c r="B91" s="7" t="s">
        <v>54</v>
      </c>
      <c r="C91" s="7" t="s">
        <v>55</v>
      </c>
      <c r="D91" s="8"/>
      <c r="E91" s="9" t="n">
        <f>4</f>
        <v>4.0</v>
      </c>
      <c r="F91" s="8"/>
      <c r="G91" s="9" t="n">
        <f>60948500</f>
        <v>6.09485E7</v>
      </c>
      <c r="H91" s="8"/>
      <c r="I91" s="9" t="str">
        <f>"－"</f>
        <v>－</v>
      </c>
      <c r="J91" s="8"/>
      <c r="K91" s="9" t="n">
        <f>312</f>
        <v>312.0</v>
      </c>
    </row>
    <row r="92">
      <c r="A92" s="6" t="s">
        <v>43</v>
      </c>
      <c r="B92" s="7" t="s">
        <v>54</v>
      </c>
      <c r="C92" s="7" t="s">
        <v>55</v>
      </c>
      <c r="D92" s="8"/>
      <c r="E92" s="9"/>
      <c r="F92" s="8"/>
      <c r="G92" s="9"/>
      <c r="H92" s="8"/>
      <c r="I92" s="9"/>
      <c r="J92" s="8"/>
      <c r="K92" s="9"/>
    </row>
    <row r="93">
      <c r="A93" s="6" t="s">
        <v>44</v>
      </c>
      <c r="B93" s="7" t="s">
        <v>54</v>
      </c>
      <c r="C93" s="7" t="s">
        <v>55</v>
      </c>
      <c r="D93" s="8"/>
      <c r="E93" s="9"/>
      <c r="F93" s="8"/>
      <c r="G93" s="9"/>
      <c r="H93" s="8"/>
      <c r="I93" s="9"/>
      <c r="J93" s="8"/>
      <c r="K93" s="9"/>
    </row>
    <row r="94">
      <c r="A94" s="6" t="s">
        <v>45</v>
      </c>
      <c r="B94" s="7" t="s">
        <v>54</v>
      </c>
      <c r="C94" s="7" t="s">
        <v>55</v>
      </c>
      <c r="D94" s="8"/>
      <c r="E94" s="9" t="n">
        <f>6</f>
        <v>6.0</v>
      </c>
      <c r="F94" s="8"/>
      <c r="G94" s="9" t="n">
        <f>91538000</f>
        <v>9.1538E7</v>
      </c>
      <c r="H94" s="8"/>
      <c r="I94" s="9" t="str">
        <f>"－"</f>
        <v>－</v>
      </c>
      <c r="J94" s="8"/>
      <c r="K94" s="9" t="n">
        <f>310</f>
        <v>310.0</v>
      </c>
    </row>
    <row r="95">
      <c r="A95" s="6" t="s">
        <v>46</v>
      </c>
      <c r="B95" s="7" t="s">
        <v>54</v>
      </c>
      <c r="C95" s="7" t="s">
        <v>55</v>
      </c>
      <c r="D95" s="8"/>
      <c r="E95" s="9" t="n">
        <f>1</f>
        <v>1.0</v>
      </c>
      <c r="F95" s="8"/>
      <c r="G95" s="9" t="n">
        <f>15254500</f>
        <v>1.52545E7</v>
      </c>
      <c r="H95" s="8"/>
      <c r="I95" s="9" t="str">
        <f>"－"</f>
        <v>－</v>
      </c>
      <c r="J95" s="8"/>
      <c r="K95" s="9" t="n">
        <f>309</f>
        <v>309.0</v>
      </c>
    </row>
    <row r="96">
      <c r="A96" s="6" t="s">
        <v>47</v>
      </c>
      <c r="B96" s="7" t="s">
        <v>54</v>
      </c>
      <c r="C96" s="7" t="s">
        <v>55</v>
      </c>
      <c r="D96" s="8"/>
      <c r="E96" s="9" t="str">
        <f>"－"</f>
        <v>－</v>
      </c>
      <c r="F96" s="8"/>
      <c r="G96" s="9" t="str">
        <f>"－"</f>
        <v>－</v>
      </c>
      <c r="H96" s="8"/>
      <c r="I96" s="9" t="str">
        <f>"－"</f>
        <v>－</v>
      </c>
      <c r="J96" s="8"/>
      <c r="K96" s="9" t="n">
        <f>309</f>
        <v>309.0</v>
      </c>
    </row>
    <row r="97">
      <c r="A97" s="6" t="s">
        <v>48</v>
      </c>
      <c r="B97" s="7" t="s">
        <v>54</v>
      </c>
      <c r="C97" s="7" t="s">
        <v>55</v>
      </c>
      <c r="D97" s="8"/>
      <c r="E97" s="9" t="n">
        <f>2</f>
        <v>2.0</v>
      </c>
      <c r="F97" s="8"/>
      <c r="G97" s="9" t="n">
        <f>30555000</f>
        <v>3.0555E7</v>
      </c>
      <c r="H97" s="8"/>
      <c r="I97" s="9" t="str">
        <f>"－"</f>
        <v>－</v>
      </c>
      <c r="J97" s="8"/>
      <c r="K97" s="9" t="n">
        <f>308</f>
        <v>308.0</v>
      </c>
    </row>
    <row r="98">
      <c r="A98" s="6" t="s">
        <v>49</v>
      </c>
      <c r="B98" s="7" t="s">
        <v>54</v>
      </c>
      <c r="C98" s="7" t="s">
        <v>55</v>
      </c>
      <c r="D98" s="8"/>
      <c r="E98" s="9" t="n">
        <f>6</f>
        <v>6.0</v>
      </c>
      <c r="F98" s="8"/>
      <c r="G98" s="9" t="n">
        <f>91686000</f>
        <v>9.1686E7</v>
      </c>
      <c r="H98" s="8"/>
      <c r="I98" s="9" t="str">
        <f>"－"</f>
        <v>－</v>
      </c>
      <c r="J98" s="8" t="s">
        <v>53</v>
      </c>
      <c r="K98" s="9" t="n">
        <f>305</f>
        <v>305.0</v>
      </c>
    </row>
    <row r="99">
      <c r="A99" s="6" t="s">
        <v>16</v>
      </c>
      <c r="B99" s="7" t="s">
        <v>56</v>
      </c>
      <c r="C99" s="7" t="s">
        <v>57</v>
      </c>
      <c r="D99" s="8"/>
      <c r="E99" s="9"/>
      <c r="F99" s="8"/>
      <c r="G99" s="9"/>
      <c r="H99" s="8"/>
      <c r="I99" s="9"/>
      <c r="J99" s="8"/>
      <c r="K99" s="9"/>
    </row>
    <row r="100">
      <c r="A100" s="6" t="s">
        <v>19</v>
      </c>
      <c r="B100" s="7" t="s">
        <v>56</v>
      </c>
      <c r="C100" s="7" t="s">
        <v>57</v>
      </c>
      <c r="D100" s="8"/>
      <c r="E100" s="9"/>
      <c r="F100" s="8"/>
      <c r="G100" s="9"/>
      <c r="H100" s="8"/>
      <c r="I100" s="9"/>
      <c r="J100" s="8"/>
      <c r="K100" s="9"/>
    </row>
    <row r="101">
      <c r="A101" s="6" t="s">
        <v>20</v>
      </c>
      <c r="B101" s="7" t="s">
        <v>56</v>
      </c>
      <c r="C101" s="7" t="s">
        <v>57</v>
      </c>
      <c r="D101" s="8"/>
      <c r="E101" s="9"/>
      <c r="F101" s="8"/>
      <c r="G101" s="9"/>
      <c r="H101" s="8"/>
      <c r="I101" s="9"/>
      <c r="J101" s="8"/>
      <c r="K101" s="9"/>
    </row>
    <row r="102">
      <c r="A102" s="6" t="s">
        <v>21</v>
      </c>
      <c r="B102" s="7" t="s">
        <v>56</v>
      </c>
      <c r="C102" s="7" t="s">
        <v>57</v>
      </c>
      <c r="D102" s="8"/>
      <c r="E102" s="9"/>
      <c r="F102" s="8"/>
      <c r="G102" s="9"/>
      <c r="H102" s="8"/>
      <c r="I102" s="9"/>
      <c r="J102" s="8"/>
      <c r="K102" s="9"/>
    </row>
    <row r="103">
      <c r="A103" s="6" t="s">
        <v>22</v>
      </c>
      <c r="B103" s="7" t="s">
        <v>56</v>
      </c>
      <c r="C103" s="7" t="s">
        <v>57</v>
      </c>
      <c r="D103" s="8"/>
      <c r="E103" s="9"/>
      <c r="F103" s="8"/>
      <c r="G103" s="9"/>
      <c r="H103" s="8"/>
      <c r="I103" s="9"/>
      <c r="J103" s="8"/>
      <c r="K103" s="9"/>
    </row>
    <row r="104">
      <c r="A104" s="6" t="s">
        <v>23</v>
      </c>
      <c r="B104" s="7" t="s">
        <v>56</v>
      </c>
      <c r="C104" s="7" t="s">
        <v>57</v>
      </c>
      <c r="D104" s="8" t="s">
        <v>24</v>
      </c>
      <c r="E104" s="9" t="str">
        <f>"－"</f>
        <v>－</v>
      </c>
      <c r="F104" s="8" t="s">
        <v>24</v>
      </c>
      <c r="G104" s="9" t="str">
        <f>"－"</f>
        <v>－</v>
      </c>
      <c r="H104" s="8" t="s">
        <v>24</v>
      </c>
      <c r="I104" s="9" t="str">
        <f>"－"</f>
        <v>－</v>
      </c>
      <c r="J104" s="8" t="s">
        <v>24</v>
      </c>
      <c r="K104" s="9" t="str">
        <f>"－"</f>
        <v>－</v>
      </c>
    </row>
    <row r="105">
      <c r="A105" s="6" t="s">
        <v>25</v>
      </c>
      <c r="B105" s="7" t="s">
        <v>56</v>
      </c>
      <c r="C105" s="7" t="s">
        <v>57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26</v>
      </c>
      <c r="B106" s="7" t="s">
        <v>56</v>
      </c>
      <c r="C106" s="7" t="s">
        <v>57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27</v>
      </c>
      <c r="B107" s="7" t="s">
        <v>56</v>
      </c>
      <c r="C107" s="7" t="s">
        <v>57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28</v>
      </c>
      <c r="B108" s="7" t="s">
        <v>56</v>
      </c>
      <c r="C108" s="7" t="s">
        <v>57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29</v>
      </c>
      <c r="B109" s="7" t="s">
        <v>56</v>
      </c>
      <c r="C109" s="7" t="s">
        <v>57</v>
      </c>
      <c r="D109" s="8"/>
      <c r="E109" s="9"/>
      <c r="F109" s="8"/>
      <c r="G109" s="9"/>
      <c r="H109" s="8"/>
      <c r="I109" s="9"/>
      <c r="J109" s="8"/>
      <c r="K109" s="9"/>
    </row>
    <row r="110">
      <c r="A110" s="6" t="s">
        <v>30</v>
      </c>
      <c r="B110" s="7" t="s">
        <v>56</v>
      </c>
      <c r="C110" s="7" t="s">
        <v>57</v>
      </c>
      <c r="D110" s="8"/>
      <c r="E110" s="9"/>
      <c r="F110" s="8"/>
      <c r="G110" s="9"/>
      <c r="H110" s="8"/>
      <c r="I110" s="9"/>
      <c r="J110" s="8"/>
      <c r="K110" s="9"/>
    </row>
    <row r="111">
      <c r="A111" s="6" t="s">
        <v>31</v>
      </c>
      <c r="B111" s="7" t="s">
        <v>56</v>
      </c>
      <c r="C111" s="7" t="s">
        <v>57</v>
      </c>
      <c r="D111" s="8"/>
      <c r="E111" s="9"/>
      <c r="F111" s="8"/>
      <c r="G111" s="9"/>
      <c r="H111" s="8"/>
      <c r="I111" s="9"/>
      <c r="J111" s="8"/>
      <c r="K111" s="9"/>
    </row>
    <row r="112">
      <c r="A112" s="6" t="s">
        <v>32</v>
      </c>
      <c r="B112" s="7" t="s">
        <v>56</v>
      </c>
      <c r="C112" s="7" t="s">
        <v>57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33</v>
      </c>
      <c r="B113" s="7" t="s">
        <v>56</v>
      </c>
      <c r="C113" s="7" t="s">
        <v>57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36</v>
      </c>
      <c r="B116" s="7" t="s">
        <v>56</v>
      </c>
      <c r="C116" s="7" t="s">
        <v>57</v>
      </c>
      <c r="D116" s="8"/>
      <c r="E116" s="9"/>
      <c r="F116" s="8"/>
      <c r="G116" s="9"/>
      <c r="H116" s="8"/>
      <c r="I116" s="9"/>
      <c r="J116" s="8"/>
      <c r="K116" s="9"/>
    </row>
    <row r="117">
      <c r="A117" s="6" t="s">
        <v>37</v>
      </c>
      <c r="B117" s="7" t="s">
        <v>56</v>
      </c>
      <c r="C117" s="7" t="s">
        <v>57</v>
      </c>
      <c r="D117" s="8"/>
      <c r="E117" s="9"/>
      <c r="F117" s="8"/>
      <c r="G117" s="9"/>
      <c r="H117" s="8"/>
      <c r="I117" s="9"/>
      <c r="J117" s="8"/>
      <c r="K117" s="9"/>
    </row>
    <row r="118">
      <c r="A118" s="6" t="s">
        <v>38</v>
      </c>
      <c r="B118" s="7" t="s">
        <v>56</v>
      </c>
      <c r="C118" s="7" t="s">
        <v>57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39</v>
      </c>
      <c r="B119" s="7" t="s">
        <v>56</v>
      </c>
      <c r="C119" s="7" t="s">
        <v>57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40</v>
      </c>
      <c r="B120" s="7" t="s">
        <v>56</v>
      </c>
      <c r="C120" s="7" t="s">
        <v>57</v>
      </c>
      <c r="D120" s="8"/>
      <c r="E120" s="9" t="str">
        <f>"－"</f>
        <v>－</v>
      </c>
      <c r="F120" s="8"/>
      <c r="G120" s="9" t="str">
        <f>"－"</f>
        <v>－</v>
      </c>
      <c r="H120" s="8"/>
      <c r="I120" s="9" t="str">
        <f>"－"</f>
        <v>－</v>
      </c>
      <c r="J120" s="8"/>
      <c r="K120" s="9" t="str">
        <f>"－"</f>
        <v>－</v>
      </c>
    </row>
    <row r="121">
      <c r="A121" s="6" t="s">
        <v>41</v>
      </c>
      <c r="B121" s="7" t="s">
        <v>56</v>
      </c>
      <c r="C121" s="7" t="s">
        <v>57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42</v>
      </c>
      <c r="B122" s="7" t="s">
        <v>56</v>
      </c>
      <c r="C122" s="7" t="s">
        <v>57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43</v>
      </c>
      <c r="B123" s="7" t="s">
        <v>56</v>
      </c>
      <c r="C123" s="7" t="s">
        <v>57</v>
      </c>
      <c r="D123" s="8"/>
      <c r="E123" s="9"/>
      <c r="F123" s="8"/>
      <c r="G123" s="9"/>
      <c r="H123" s="8"/>
      <c r="I123" s="9"/>
      <c r="J123" s="8"/>
      <c r="K123" s="9"/>
    </row>
    <row r="124">
      <c r="A124" s="6" t="s">
        <v>44</v>
      </c>
      <c r="B124" s="7" t="s">
        <v>56</v>
      </c>
      <c r="C124" s="7" t="s">
        <v>57</v>
      </c>
      <c r="D124" s="8"/>
      <c r="E124" s="9"/>
      <c r="F124" s="8"/>
      <c r="G124" s="9"/>
      <c r="H124" s="8"/>
      <c r="I124" s="9"/>
      <c r="J124" s="8"/>
      <c r="K124" s="9"/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 t="str">
        <f>"－"</f>
        <v>－</v>
      </c>
      <c r="F126" s="8"/>
      <c r="G126" s="9" t="str">
        <f>"－"</f>
        <v>－</v>
      </c>
      <c r="H126" s="8"/>
      <c r="I126" s="9" t="str">
        <f>"－"</f>
        <v>－</v>
      </c>
      <c r="J126" s="8"/>
      <c r="K126" s="9" t="str">
        <f>"－"</f>
        <v>－</v>
      </c>
    </row>
    <row r="127">
      <c r="A127" s="6" t="s">
        <v>47</v>
      </c>
      <c r="B127" s="7" t="s">
        <v>56</v>
      </c>
      <c r="C127" s="7" t="s">
        <v>57</v>
      </c>
      <c r="D127" s="8"/>
      <c r="E127" s="9" t="str">
        <f>"－"</f>
        <v>－</v>
      </c>
      <c r="F127" s="8"/>
      <c r="G127" s="9" t="str">
        <f>"－"</f>
        <v>－</v>
      </c>
      <c r="H127" s="8"/>
      <c r="I127" s="9" t="str">
        <f>"－"</f>
        <v>－</v>
      </c>
      <c r="J127" s="8"/>
      <c r="K127" s="9" t="str">
        <f>"－"</f>
        <v>－</v>
      </c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 t="str">
        <f>"－"</f>
        <v>－</v>
      </c>
      <c r="F129" s="8"/>
      <c r="G129" s="9" t="str">
        <f>"－"</f>
        <v>－</v>
      </c>
      <c r="H129" s="8"/>
      <c r="I129" s="9" t="str">
        <f>"－"</f>
        <v>－</v>
      </c>
      <c r="J129" s="8"/>
      <c r="K129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2019-03-19T11:56:52Z</dcterms:modified>
</cp:coreProperties>
</file>