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<sst xmlns="http://schemas.openxmlformats.org/spreadsheetml/2006/main" count="387" uniqueCount="56">
  <si>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</si>
  <si>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</si>
  <si>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</si>
  <si>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</si>
  <si>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</si>
  <si>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</si>
  <si>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</si>
  <si>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</si>
  <si>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</si>
  <si>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</si>
  <si>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</si>
  <si>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</si>
  <si>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</si>
  <si>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</si>
  <si>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</si>
  <si>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</si>
  <si>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2.1</t>
  </si>
  <si>
    <t>中期国債先物</t>
  </si>
  <si>
    <t>5-year JGB Futures</t>
  </si>
  <si>
    <t>2</t>
  </si>
  <si>
    <t>3</t>
  </si>
  <si>
    <t>◎●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</si>
  <si>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</si>
  <si>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</si>
  <si>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</si>
  <si>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</si>
  <si>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</si>
  <si>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</si>
  <si>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</si>
  <si>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</si>
  <si>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</si>
  <si>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</si>
  <si>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</si>
  <si>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</si>
  <si>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</si>
  <si>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</si>
  <si>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</si>
  <si>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</si>
  <si>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</si>
  <si>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</si>
  <si>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</si>
  <si>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</si>
  <si>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</si>
  <si>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</si>
  <si>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</si>
  <si>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</si>
  <si>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</si>
  <si>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</si>
  <si>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長期国債先物</t>
  </si>
  <si>
    <t>10-year JGB Futures</t>
  </si>
  <si>
    <t>●</t>
  </si>
  <si>
    <t>◎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</si>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</sst>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1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/>
      <c r="E6" s="9"/>
      <c r="F6" s="8"/>
      <c r="G6" s="9"/>
      <c r="H6" s="8"/>
      <c r="I6" s="9"/>
      <c r="J6" s="8"/>
      <c r="K6" s="9"/>
    </row>
    <row r="7">
      <c r="A7" s="6" t="s">
        <v>19</v>
      </c>
      <c r="B7" s="7" t="s">
        <v>17</v>
      </c>
      <c r="C7" s="7" t="s">
        <v>18</v>
      </c>
      <c r="D7" s="8"/>
      <c r="E7" s="9"/>
      <c r="F7" s="8"/>
      <c r="G7" s="9"/>
      <c r="H7" s="8"/>
      <c r="I7" s="9"/>
      <c r="J7" s="8"/>
      <c r="K7" s="9"/>
    </row>
    <row r="8">
      <c r="A8" s="6" t="s">
        <v>20</v>
      </c>
      <c r="B8" s="7" t="s">
        <v>17</v>
      </c>
      <c r="C8" s="7" t="s">
        <v>18</v>
      </c>
      <c r="D8" s="8" t="s">
        <v>21</v>
      </c>
      <c r="E8" s="9" t="str">
        <f>"－"</f>
        <v>－</v>
      </c>
      <c r="F8" s="8" t="s">
        <v>21</v>
      </c>
      <c r="G8" s="9" t="str">
        <f>"－"</f>
        <v>－</v>
      </c>
      <c r="H8" s="8" t="s">
        <v>21</v>
      </c>
      <c r="I8" s="9" t="str">
        <f>"－"</f>
        <v>－</v>
      </c>
      <c r="J8" s="8" t="s">
        <v>21</v>
      </c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/>
      <c r="F13" s="8"/>
      <c r="G13" s="9"/>
      <c r="H13" s="8"/>
      <c r="I13" s="9"/>
      <c r="J13" s="8"/>
      <c r="K13" s="9"/>
    </row>
    <row r="14">
      <c r="A14" s="6" t="s">
        <v>27</v>
      </c>
      <c r="B14" s="7" t="s">
        <v>17</v>
      </c>
      <c r="C14" s="7" t="s">
        <v>18</v>
      </c>
      <c r="D14" s="8"/>
      <c r="E14" s="9"/>
      <c r="F14" s="8"/>
      <c r="G14" s="9"/>
      <c r="H14" s="8"/>
      <c r="I14" s="9"/>
      <c r="J14" s="8"/>
      <c r="K14" s="9"/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/>
      <c r="F20" s="8"/>
      <c r="G20" s="9"/>
      <c r="H20" s="8"/>
      <c r="I20" s="9"/>
      <c r="J20" s="8"/>
      <c r="K20" s="9"/>
    </row>
    <row r="21">
      <c r="A21" s="6" t="s">
        <v>34</v>
      </c>
      <c r="B21" s="7" t="s">
        <v>17</v>
      </c>
      <c r="C21" s="7" t="s">
        <v>18</v>
      </c>
      <c r="D21" s="8"/>
      <c r="E21" s="9"/>
      <c r="F21" s="8"/>
      <c r="G21" s="9"/>
      <c r="H21" s="8"/>
      <c r="I21" s="9"/>
      <c r="J21" s="8"/>
      <c r="K21" s="9"/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/>
      <c r="F29" s="8"/>
      <c r="G29" s="9"/>
      <c r="H29" s="8"/>
      <c r="I29" s="9"/>
      <c r="J29" s="8"/>
      <c r="K29" s="9"/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/>
      <c r="F34" s="8"/>
      <c r="G34" s="9"/>
      <c r="H34" s="8"/>
      <c r="I34" s="9"/>
      <c r="J34" s="8"/>
      <c r="K34" s="9"/>
    </row>
    <row r="35">
      <c r="A35" s="6" t="s">
        <v>16</v>
      </c>
      <c r="B35" s="7" t="s">
        <v>48</v>
      </c>
      <c r="C35" s="7" t="s">
        <v>49</v>
      </c>
      <c r="D35" s="8"/>
      <c r="E35" s="9"/>
      <c r="F35" s="8"/>
      <c r="G35" s="9"/>
      <c r="H35" s="8"/>
      <c r="I35" s="9"/>
      <c r="J35" s="8"/>
      <c r="K35" s="9"/>
    </row>
    <row r="36">
      <c r="A36" s="6" t="s">
        <v>19</v>
      </c>
      <c r="B36" s="7" t="s">
        <v>48</v>
      </c>
      <c r="C36" s="7" t="s">
        <v>49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20</v>
      </c>
      <c r="B37" s="7" t="s">
        <v>48</v>
      </c>
      <c r="C37" s="7" t="s">
        <v>49</v>
      </c>
      <c r="D37" s="8"/>
      <c r="E37" s="9" t="n">
        <f>33580</f>
        <v>33580.0</v>
      </c>
      <c r="F37" s="8"/>
      <c r="G37" s="9" t="n">
        <f>5138282260000</f>
        <v>5.13828226E12</v>
      </c>
      <c r="H37" s="8"/>
      <c r="I37" s="9" t="n">
        <f>4817</f>
        <v>4817.0</v>
      </c>
      <c r="J37" s="8" t="s">
        <v>50</v>
      </c>
      <c r="K37" s="9" t="n">
        <f>84141</f>
        <v>84141.0</v>
      </c>
    </row>
    <row r="38">
      <c r="A38" s="6" t="s">
        <v>22</v>
      </c>
      <c r="B38" s="7" t="s">
        <v>48</v>
      </c>
      <c r="C38" s="7" t="s">
        <v>49</v>
      </c>
      <c r="D38" s="8"/>
      <c r="E38" s="9" t="n">
        <f>39851</f>
        <v>39851.0</v>
      </c>
      <c r="F38" s="8"/>
      <c r="G38" s="9" t="n">
        <f>6093190540000</f>
        <v>6.09319054E12</v>
      </c>
      <c r="H38" s="8"/>
      <c r="I38" s="9" t="n">
        <f>5668</f>
        <v>5668.0</v>
      </c>
      <c r="J38" s="8"/>
      <c r="K38" s="9" t="n">
        <f>88193</f>
        <v>88193.0</v>
      </c>
    </row>
    <row r="39">
      <c r="A39" s="6" t="s">
        <v>23</v>
      </c>
      <c r="B39" s="7" t="s">
        <v>48</v>
      </c>
      <c r="C39" s="7" t="s">
        <v>49</v>
      </c>
      <c r="D39" s="8"/>
      <c r="E39" s="9" t="n">
        <f>39609</f>
        <v>39609.0</v>
      </c>
      <c r="F39" s="8"/>
      <c r="G39" s="9" t="n">
        <f>6047543090000</f>
        <v>6.04754309E12</v>
      </c>
      <c r="H39" s="8"/>
      <c r="I39" s="9" t="n">
        <f>5566</f>
        <v>5566.0</v>
      </c>
      <c r="J39" s="8"/>
      <c r="K39" s="9" t="n">
        <f>89126</f>
        <v>89126.0</v>
      </c>
    </row>
    <row r="40">
      <c r="A40" s="6" t="s">
        <v>24</v>
      </c>
      <c r="B40" s="7" t="s">
        <v>48</v>
      </c>
      <c r="C40" s="7" t="s">
        <v>49</v>
      </c>
      <c r="D40" s="8"/>
      <c r="E40" s="9" t="n">
        <f>46027</f>
        <v>46027.0</v>
      </c>
      <c r="F40" s="8"/>
      <c r="G40" s="9" t="n">
        <f>7016928340000</f>
        <v>7.01692834E12</v>
      </c>
      <c r="H40" s="8"/>
      <c r="I40" s="9" t="n">
        <f>6112</f>
        <v>6112.0</v>
      </c>
      <c r="J40" s="8"/>
      <c r="K40" s="9" t="n">
        <f>91018</f>
        <v>91018.0</v>
      </c>
    </row>
    <row r="41">
      <c r="A41" s="6" t="s">
        <v>25</v>
      </c>
      <c r="B41" s="7" t="s">
        <v>48</v>
      </c>
      <c r="C41" s="7" t="s">
        <v>49</v>
      </c>
      <c r="D41" s="8"/>
      <c r="E41" s="9" t="n">
        <f>32222</f>
        <v>32222.0</v>
      </c>
      <c r="F41" s="8"/>
      <c r="G41" s="9" t="n">
        <f>4915822550000</f>
        <v>4.91582255E12</v>
      </c>
      <c r="H41" s="8"/>
      <c r="I41" s="9" t="n">
        <f>4332</f>
        <v>4332.0</v>
      </c>
      <c r="J41" s="8"/>
      <c r="K41" s="9" t="n">
        <f>86598</f>
        <v>86598.0</v>
      </c>
    </row>
    <row r="42">
      <c r="A42" s="6" t="s">
        <v>26</v>
      </c>
      <c r="B42" s="7" t="s">
        <v>48</v>
      </c>
      <c r="C42" s="7" t="s">
        <v>49</v>
      </c>
      <c r="D42" s="8"/>
      <c r="E42" s="9"/>
      <c r="F42" s="8"/>
      <c r="G42" s="9"/>
      <c r="H42" s="8"/>
      <c r="I42" s="9"/>
      <c r="J42" s="8"/>
      <c r="K42" s="9"/>
    </row>
    <row r="43">
      <c r="A43" s="6" t="s">
        <v>27</v>
      </c>
      <c r="B43" s="7" t="s">
        <v>48</v>
      </c>
      <c r="C43" s="7" t="s">
        <v>49</v>
      </c>
      <c r="D43" s="8"/>
      <c r="E43" s="9"/>
      <c r="F43" s="8"/>
      <c r="G43" s="9"/>
      <c r="H43" s="8"/>
      <c r="I43" s="9"/>
      <c r="J43" s="8"/>
      <c r="K43" s="9"/>
    </row>
    <row r="44">
      <c r="A44" s="6" t="s">
        <v>28</v>
      </c>
      <c r="B44" s="7" t="s">
        <v>48</v>
      </c>
      <c r="C44" s="7" t="s">
        <v>49</v>
      </c>
      <c r="D44" s="8"/>
      <c r="E44" s="9" t="n">
        <f>23757</f>
        <v>23757.0</v>
      </c>
      <c r="F44" s="8"/>
      <c r="G44" s="9" t="n">
        <f>3628658340000</f>
        <v>3.62865834E12</v>
      </c>
      <c r="H44" s="8"/>
      <c r="I44" s="9" t="n">
        <f>2961</f>
        <v>2961.0</v>
      </c>
      <c r="J44" s="8"/>
      <c r="K44" s="9" t="n">
        <f>88526</f>
        <v>88526.0</v>
      </c>
    </row>
    <row r="45">
      <c r="A45" s="6" t="s">
        <v>29</v>
      </c>
      <c r="B45" s="7" t="s">
        <v>48</v>
      </c>
      <c r="C45" s="7" t="s">
        <v>49</v>
      </c>
      <c r="D45" s="8"/>
      <c r="E45" s="9"/>
      <c r="F45" s="8"/>
      <c r="G45" s="9"/>
      <c r="H45" s="8"/>
      <c r="I45" s="9"/>
      <c r="J45" s="8"/>
      <c r="K45" s="9"/>
    </row>
    <row r="46">
      <c r="A46" s="6" t="s">
        <v>30</v>
      </c>
      <c r="B46" s="7" t="s">
        <v>48</v>
      </c>
      <c r="C46" s="7" t="s">
        <v>49</v>
      </c>
      <c r="D46" s="8"/>
      <c r="E46" s="9" t="n">
        <f>27087</f>
        <v>27087.0</v>
      </c>
      <c r="F46" s="8"/>
      <c r="G46" s="9" t="n">
        <f>4135895610000</f>
        <v>4.13589561E12</v>
      </c>
      <c r="H46" s="8"/>
      <c r="I46" s="9" t="n">
        <f>4148</f>
        <v>4148.0</v>
      </c>
      <c r="J46" s="8"/>
      <c r="K46" s="9" t="n">
        <f>90010</f>
        <v>90010.0</v>
      </c>
    </row>
    <row r="47">
      <c r="A47" s="6" t="s">
        <v>31</v>
      </c>
      <c r="B47" s="7" t="s">
        <v>48</v>
      </c>
      <c r="C47" s="7" t="s">
        <v>49</v>
      </c>
      <c r="D47" s="8"/>
      <c r="E47" s="9" t="n">
        <f>36910</f>
        <v>36910.0</v>
      </c>
      <c r="F47" s="8"/>
      <c r="G47" s="9" t="n">
        <f>5631632380000</f>
        <v>5.63163238E12</v>
      </c>
      <c r="H47" s="8"/>
      <c r="I47" s="9" t="n">
        <f>3408</f>
        <v>3408.0</v>
      </c>
      <c r="J47" s="8"/>
      <c r="K47" s="9" t="n">
        <f>90053</f>
        <v>90053.0</v>
      </c>
    </row>
    <row r="48">
      <c r="A48" s="6" t="s">
        <v>32</v>
      </c>
      <c r="B48" s="7" t="s">
        <v>48</v>
      </c>
      <c r="C48" s="7" t="s">
        <v>49</v>
      </c>
      <c r="D48" s="8"/>
      <c r="E48" s="9" t="n">
        <f>27966</f>
        <v>27966.0</v>
      </c>
      <c r="F48" s="8"/>
      <c r="G48" s="9" t="n">
        <f>4265422480000</f>
        <v>4.26542248E12</v>
      </c>
      <c r="H48" s="8"/>
      <c r="I48" s="9" t="n">
        <f>3011</f>
        <v>3011.0</v>
      </c>
      <c r="J48" s="8"/>
      <c r="K48" s="9" t="n">
        <f>88649</f>
        <v>88649.0</v>
      </c>
    </row>
    <row r="49">
      <c r="A49" s="6" t="s">
        <v>33</v>
      </c>
      <c r="B49" s="7" t="s">
        <v>48</v>
      </c>
      <c r="C49" s="7" t="s">
        <v>49</v>
      </c>
      <c r="D49" s="8"/>
      <c r="E49" s="9"/>
      <c r="F49" s="8"/>
      <c r="G49" s="9"/>
      <c r="H49" s="8"/>
      <c r="I49" s="9"/>
      <c r="J49" s="8"/>
      <c r="K49" s="9"/>
    </row>
    <row r="50">
      <c r="A50" s="6" t="s">
        <v>34</v>
      </c>
      <c r="B50" s="7" t="s">
        <v>48</v>
      </c>
      <c r="C50" s="7" t="s">
        <v>49</v>
      </c>
      <c r="D50" s="8"/>
      <c r="E50" s="9"/>
      <c r="F50" s="8"/>
      <c r="G50" s="9"/>
      <c r="H50" s="8"/>
      <c r="I50" s="9"/>
      <c r="J50" s="8"/>
      <c r="K50" s="9"/>
    </row>
    <row r="51">
      <c r="A51" s="6" t="s">
        <v>35</v>
      </c>
      <c r="B51" s="7" t="s">
        <v>48</v>
      </c>
      <c r="C51" s="7" t="s">
        <v>49</v>
      </c>
      <c r="D51" s="8" t="s">
        <v>50</v>
      </c>
      <c r="E51" s="9" t="n">
        <f>17061</f>
        <v>17061.0</v>
      </c>
      <c r="F51" s="8" t="s">
        <v>50</v>
      </c>
      <c r="G51" s="9" t="n">
        <f>2602796370000</f>
        <v>2.60279637E12</v>
      </c>
      <c r="H51" s="8" t="s">
        <v>50</v>
      </c>
      <c r="I51" s="9" t="n">
        <f>2348</f>
        <v>2348.0</v>
      </c>
      <c r="J51" s="8"/>
      <c r="K51" s="9" t="n">
        <f>88874</f>
        <v>88874.0</v>
      </c>
    </row>
    <row r="52">
      <c r="A52" s="6" t="s">
        <v>36</v>
      </c>
      <c r="B52" s="7" t="s">
        <v>48</v>
      </c>
      <c r="C52" s="7" t="s">
        <v>49</v>
      </c>
      <c r="D52" s="8"/>
      <c r="E52" s="9" t="n">
        <f>31422</f>
        <v>31422.0</v>
      </c>
      <c r="F52" s="8"/>
      <c r="G52" s="9" t="n">
        <f>4798365430000</f>
        <v>4.79836543E12</v>
      </c>
      <c r="H52" s="8"/>
      <c r="I52" s="9" t="n">
        <f>3057</f>
        <v>3057.0</v>
      </c>
      <c r="J52" s="8"/>
      <c r="K52" s="9" t="n">
        <f>90683</f>
        <v>90683.0</v>
      </c>
    </row>
    <row r="53">
      <c r="A53" s="6" t="s">
        <v>37</v>
      </c>
      <c r="B53" s="7" t="s">
        <v>48</v>
      </c>
      <c r="C53" s="7" t="s">
        <v>49</v>
      </c>
      <c r="D53" s="8"/>
      <c r="E53" s="9" t="n">
        <f>28914</f>
        <v>28914.0</v>
      </c>
      <c r="F53" s="8"/>
      <c r="G53" s="9" t="n">
        <f>4416678020000</f>
        <v>4.41667802E12</v>
      </c>
      <c r="H53" s="8"/>
      <c r="I53" s="9" t="n">
        <f>3620</f>
        <v>3620.0</v>
      </c>
      <c r="J53" s="8"/>
      <c r="K53" s="9" t="n">
        <f>91069</f>
        <v>91069.0</v>
      </c>
    </row>
    <row r="54">
      <c r="A54" s="6" t="s">
        <v>38</v>
      </c>
      <c r="B54" s="7" t="s">
        <v>48</v>
      </c>
      <c r="C54" s="7" t="s">
        <v>49</v>
      </c>
      <c r="D54" s="8"/>
      <c r="E54" s="9" t="n">
        <f>40471</f>
        <v>40471.0</v>
      </c>
      <c r="F54" s="8"/>
      <c r="G54" s="9" t="n">
        <f>6178936710000</f>
        <v>6.17893671E12</v>
      </c>
      <c r="H54" s="8"/>
      <c r="I54" s="9" t="n">
        <f>6108</f>
        <v>6108.0</v>
      </c>
      <c r="J54" s="8"/>
      <c r="K54" s="9" t="n">
        <f>94167</f>
        <v>94167.0</v>
      </c>
    </row>
    <row r="55">
      <c r="A55" s="6" t="s">
        <v>39</v>
      </c>
      <c r="B55" s="7" t="s">
        <v>48</v>
      </c>
      <c r="C55" s="7" t="s">
        <v>49</v>
      </c>
      <c r="D55" s="8"/>
      <c r="E55" s="9" t="n">
        <f>34283</f>
        <v>34283.0</v>
      </c>
      <c r="F55" s="8"/>
      <c r="G55" s="9" t="n">
        <f>5237585540000</f>
        <v>5.23758554E12</v>
      </c>
      <c r="H55" s="8"/>
      <c r="I55" s="9" t="n">
        <f>3546</f>
        <v>3546.0</v>
      </c>
      <c r="J55" s="8"/>
      <c r="K55" s="9" t="n">
        <f>94649</f>
        <v>94649.0</v>
      </c>
    </row>
    <row r="56">
      <c r="A56" s="6" t="s">
        <v>40</v>
      </c>
      <c r="B56" s="7" t="s">
        <v>48</v>
      </c>
      <c r="C56" s="7" t="s">
        <v>49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41</v>
      </c>
      <c r="B57" s="7" t="s">
        <v>48</v>
      </c>
      <c r="C57" s="7" t="s">
        <v>49</v>
      </c>
      <c r="D57" s="8"/>
      <c r="E57" s="9"/>
      <c r="F57" s="8"/>
      <c r="G57" s="9"/>
      <c r="H57" s="8"/>
      <c r="I57" s="9"/>
      <c r="J57" s="8"/>
      <c r="K57" s="9"/>
    </row>
    <row r="58">
      <c r="A58" s="6" t="s">
        <v>42</v>
      </c>
      <c r="B58" s="7" t="s">
        <v>48</v>
      </c>
      <c r="C58" s="7" t="s">
        <v>49</v>
      </c>
      <c r="D58" s="8"/>
      <c r="E58" s="9"/>
      <c r="F58" s="8"/>
      <c r="G58" s="9"/>
      <c r="H58" s="8"/>
      <c r="I58" s="9"/>
      <c r="J58" s="8"/>
      <c r="K58" s="9"/>
    </row>
    <row r="59">
      <c r="A59" s="6" t="s">
        <v>43</v>
      </c>
      <c r="B59" s="7" t="s">
        <v>48</v>
      </c>
      <c r="C59" s="7" t="s">
        <v>49</v>
      </c>
      <c r="D59" s="8"/>
      <c r="E59" s="9" t="n">
        <f>40813</f>
        <v>40813.0</v>
      </c>
      <c r="F59" s="8"/>
      <c r="G59" s="9" t="n">
        <f>6252788980000</f>
        <v>6.25278898E12</v>
      </c>
      <c r="H59" s="8"/>
      <c r="I59" s="9" t="n">
        <f>9640</f>
        <v>9640.0</v>
      </c>
      <c r="J59" s="8"/>
      <c r="K59" s="9" t="n">
        <f>99079</f>
        <v>99079.0</v>
      </c>
    </row>
    <row r="60">
      <c r="A60" s="6" t="s">
        <v>44</v>
      </c>
      <c r="B60" s="7" t="s">
        <v>48</v>
      </c>
      <c r="C60" s="7" t="s">
        <v>49</v>
      </c>
      <c r="D60" s="8"/>
      <c r="E60" s="9" t="n">
        <f>43934</f>
        <v>43934.0</v>
      </c>
      <c r="F60" s="8"/>
      <c r="G60" s="9" t="n">
        <f>6742550300000</f>
        <v>6.7425503E12</v>
      </c>
      <c r="H60" s="8" t="s">
        <v>51</v>
      </c>
      <c r="I60" s="9" t="n">
        <f>9818</f>
        <v>9818.0</v>
      </c>
      <c r="J60" s="8"/>
      <c r="K60" s="9" t="n">
        <f>98269</f>
        <v>98269.0</v>
      </c>
    </row>
    <row r="61">
      <c r="A61" s="6" t="s">
        <v>45</v>
      </c>
      <c r="B61" s="7" t="s">
        <v>48</v>
      </c>
      <c r="C61" s="7" t="s">
        <v>49</v>
      </c>
      <c r="D61" s="8"/>
      <c r="E61" s="9" t="n">
        <f>43650</f>
        <v>43650.0</v>
      </c>
      <c r="F61" s="8"/>
      <c r="G61" s="9" t="n">
        <f>6702682770000</f>
        <v>6.70268277E12</v>
      </c>
      <c r="H61" s="8"/>
      <c r="I61" s="9" t="n">
        <f>5741</f>
        <v>5741.0</v>
      </c>
      <c r="J61" s="8"/>
      <c r="K61" s="9" t="n">
        <f>98442</f>
        <v>98442.0</v>
      </c>
    </row>
    <row r="62">
      <c r="A62" s="6" t="s">
        <v>46</v>
      </c>
      <c r="B62" s="7" t="s">
        <v>48</v>
      </c>
      <c r="C62" s="7" t="s">
        <v>49</v>
      </c>
      <c r="D62" s="8" t="s">
        <v>51</v>
      </c>
      <c r="E62" s="9" t="n">
        <f>58159</f>
        <v>58159.0</v>
      </c>
      <c r="F62" s="8" t="s">
        <v>51</v>
      </c>
      <c r="G62" s="9" t="n">
        <f>8946190280000</f>
        <v>8.94619028E12</v>
      </c>
      <c r="H62" s="8"/>
      <c r="I62" s="9" t="n">
        <f>9589</f>
        <v>9589.0</v>
      </c>
      <c r="J62" s="8" t="s">
        <v>51</v>
      </c>
      <c r="K62" s="9" t="n">
        <f>103072</f>
        <v>103072.0</v>
      </c>
    </row>
    <row r="63">
      <c r="A63" s="6" t="s">
        <v>47</v>
      </c>
      <c r="B63" s="7" t="s">
        <v>48</v>
      </c>
      <c r="C63" s="7" t="s">
        <v>49</v>
      </c>
      <c r="D63" s="8"/>
      <c r="E63" s="9"/>
      <c r="F63" s="8"/>
      <c r="G63" s="9"/>
      <c r="H63" s="8"/>
      <c r="I63" s="9"/>
      <c r="J63" s="8"/>
      <c r="K63" s="9"/>
    </row>
    <row r="64">
      <c r="A64" s="6" t="s">
        <v>16</v>
      </c>
      <c r="B64" s="7" t="s">
        <v>52</v>
      </c>
      <c r="C64" s="7" t="s">
        <v>53</v>
      </c>
      <c r="D64" s="8"/>
      <c r="E64" s="9"/>
      <c r="F64" s="8"/>
      <c r="G64" s="9"/>
      <c r="H64" s="8"/>
      <c r="I64" s="9"/>
      <c r="J64" s="8"/>
      <c r="K64" s="9"/>
    </row>
    <row r="65">
      <c r="A65" s="6" t="s">
        <v>19</v>
      </c>
      <c r="B65" s="7" t="s">
        <v>52</v>
      </c>
      <c r="C65" s="7" t="s">
        <v>53</v>
      </c>
      <c r="D65" s="8"/>
      <c r="E65" s="9"/>
      <c r="F65" s="8"/>
      <c r="G65" s="9"/>
      <c r="H65" s="8"/>
      <c r="I65" s="9"/>
      <c r="J65" s="8"/>
      <c r="K65" s="9"/>
    </row>
    <row r="66">
      <c r="A66" s="6" t="s">
        <v>20</v>
      </c>
      <c r="B66" s="7" t="s">
        <v>52</v>
      </c>
      <c r="C66" s="7" t="s">
        <v>53</v>
      </c>
      <c r="D66" s="8"/>
      <c r="E66" s="9" t="n">
        <f>1</f>
        <v>1.0</v>
      </c>
      <c r="F66" s="8"/>
      <c r="G66" s="9" t="n">
        <f>15304500</f>
        <v>1.53045E7</v>
      </c>
      <c r="H66" s="8" t="s">
        <v>21</v>
      </c>
      <c r="I66" s="9" t="str">
        <f>"－"</f>
        <v>－</v>
      </c>
      <c r="J66" s="8"/>
      <c r="K66" s="9" t="n">
        <f>304</f>
        <v>304.0</v>
      </c>
    </row>
    <row r="67">
      <c r="A67" s="6" t="s">
        <v>22</v>
      </c>
      <c r="B67" s="7" t="s">
        <v>52</v>
      </c>
      <c r="C67" s="7" t="s">
        <v>53</v>
      </c>
      <c r="D67" s="8"/>
      <c r="E67" s="9" t="n">
        <f>3</f>
        <v>3.0</v>
      </c>
      <c r="F67" s="8"/>
      <c r="G67" s="9" t="n">
        <f>45868500</f>
        <v>4.58685E7</v>
      </c>
      <c r="H67" s="8"/>
      <c r="I67" s="9" t="str">
        <f>"－"</f>
        <v>－</v>
      </c>
      <c r="J67" s="8" t="s">
        <v>51</v>
      </c>
      <c r="K67" s="9" t="n">
        <f>305</f>
        <v>305.0</v>
      </c>
    </row>
    <row r="68">
      <c r="A68" s="6" t="s">
        <v>23</v>
      </c>
      <c r="B68" s="7" t="s">
        <v>52</v>
      </c>
      <c r="C68" s="7" t="s">
        <v>53</v>
      </c>
      <c r="D68" s="8" t="s">
        <v>50</v>
      </c>
      <c r="E68" s="9" t="str">
        <f>"－"</f>
        <v>－</v>
      </c>
      <c r="F68" s="8" t="s">
        <v>50</v>
      </c>
      <c r="G68" s="9" t="str">
        <f>"－"</f>
        <v>－</v>
      </c>
      <c r="H68" s="8"/>
      <c r="I68" s="9" t="str">
        <f>"－"</f>
        <v>－</v>
      </c>
      <c r="J68" s="8"/>
      <c r="K68" s="9" t="n">
        <f>305</f>
        <v>305.0</v>
      </c>
    </row>
    <row r="69">
      <c r="A69" s="6" t="s">
        <v>24</v>
      </c>
      <c r="B69" s="7" t="s">
        <v>52</v>
      </c>
      <c r="C69" s="7" t="s">
        <v>53</v>
      </c>
      <c r="D69" s="8"/>
      <c r="E69" s="9" t="n">
        <f>1</f>
        <v>1.0</v>
      </c>
      <c r="F69" s="8"/>
      <c r="G69" s="9" t="n">
        <f>15247000</f>
        <v>1.5247E7</v>
      </c>
      <c r="H69" s="8"/>
      <c r="I69" s="9" t="str">
        <f>"－"</f>
        <v>－</v>
      </c>
      <c r="J69" s="8"/>
      <c r="K69" s="9" t="n">
        <f>305</f>
        <v>305.0</v>
      </c>
    </row>
    <row r="70">
      <c r="A70" s="6" t="s">
        <v>25</v>
      </c>
      <c r="B70" s="7" t="s">
        <v>52</v>
      </c>
      <c r="C70" s="7" t="s">
        <v>53</v>
      </c>
      <c r="D70" s="8" t="s">
        <v>51</v>
      </c>
      <c r="E70" s="9" t="n">
        <f>100</f>
        <v>100.0</v>
      </c>
      <c r="F70" s="8" t="s">
        <v>51</v>
      </c>
      <c r="G70" s="9" t="n">
        <f>1524750000</f>
        <v>1.52475E9</v>
      </c>
      <c r="H70" s="8"/>
      <c r="I70" s="9" t="str">
        <f>"－"</f>
        <v>－</v>
      </c>
      <c r="J70" s="8"/>
      <c r="K70" s="9" t="n">
        <f>205</f>
        <v>205.0</v>
      </c>
    </row>
    <row r="71">
      <c r="A71" s="6" t="s">
        <v>26</v>
      </c>
      <c r="B71" s="7" t="s">
        <v>52</v>
      </c>
      <c r="C71" s="7" t="s">
        <v>53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27</v>
      </c>
      <c r="B72" s="7" t="s">
        <v>52</v>
      </c>
      <c r="C72" s="7" t="s">
        <v>53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28</v>
      </c>
      <c r="B73" s="7" t="s">
        <v>52</v>
      </c>
      <c r="C73" s="7" t="s">
        <v>53</v>
      </c>
      <c r="D73" s="8"/>
      <c r="E73" s="9" t="n">
        <f>2</f>
        <v>2.0</v>
      </c>
      <c r="F73" s="8"/>
      <c r="G73" s="9" t="n">
        <f>30558500</f>
        <v>3.05585E7</v>
      </c>
      <c r="H73" s="8"/>
      <c r="I73" s="9" t="str">
        <f>"－"</f>
        <v>－</v>
      </c>
      <c r="J73" s="8"/>
      <c r="K73" s="9" t="n">
        <f>206</f>
        <v>206.0</v>
      </c>
    </row>
    <row r="74">
      <c r="A74" s="6" t="s">
        <v>29</v>
      </c>
      <c r="B74" s="7" t="s">
        <v>52</v>
      </c>
      <c r="C74" s="7" t="s">
        <v>53</v>
      </c>
      <c r="D74" s="8"/>
      <c r="E74" s="9"/>
      <c r="F74" s="8"/>
      <c r="G74" s="9"/>
      <c r="H74" s="8"/>
      <c r="I74" s="9"/>
      <c r="J74" s="8"/>
      <c r="K74" s="9"/>
    </row>
    <row r="75">
      <c r="A75" s="6" t="s">
        <v>30</v>
      </c>
      <c r="B75" s="7" t="s">
        <v>52</v>
      </c>
      <c r="C75" s="7" t="s">
        <v>53</v>
      </c>
      <c r="D75" s="8"/>
      <c r="E75" s="9" t="str">
        <f>"－"</f>
        <v>－</v>
      </c>
      <c r="F75" s="8"/>
      <c r="G75" s="9" t="str">
        <f>"－"</f>
        <v>－</v>
      </c>
      <c r="H75" s="8"/>
      <c r="I75" s="9" t="str">
        <f>"－"</f>
        <v>－</v>
      </c>
      <c r="J75" s="8"/>
      <c r="K75" s="9" t="n">
        <f>206</f>
        <v>206.0</v>
      </c>
    </row>
    <row r="76">
      <c r="A76" s="6" t="s">
        <v>31</v>
      </c>
      <c r="B76" s="7" t="s">
        <v>52</v>
      </c>
      <c r="C76" s="7" t="s">
        <v>53</v>
      </c>
      <c r="D76" s="8"/>
      <c r="E76" s="9" t="n">
        <f>1</f>
        <v>1.0</v>
      </c>
      <c r="F76" s="8"/>
      <c r="G76" s="9" t="n">
        <f>15250000</f>
        <v>1.525E7</v>
      </c>
      <c r="H76" s="8"/>
      <c r="I76" s="9" t="str">
        <f>"－"</f>
        <v>－</v>
      </c>
      <c r="J76" s="8"/>
      <c r="K76" s="9" t="n">
        <f>207</f>
        <v>207.0</v>
      </c>
    </row>
    <row r="77">
      <c r="A77" s="6" t="s">
        <v>32</v>
      </c>
      <c r="B77" s="7" t="s">
        <v>52</v>
      </c>
      <c r="C77" s="7" t="s">
        <v>53</v>
      </c>
      <c r="D77" s="8"/>
      <c r="E77" s="9" t="n">
        <f>2</f>
        <v>2.0</v>
      </c>
      <c r="F77" s="8"/>
      <c r="G77" s="9" t="n">
        <f>30500000</f>
        <v>3.05E7</v>
      </c>
      <c r="H77" s="8"/>
      <c r="I77" s="9" t="str">
        <f>"－"</f>
        <v>－</v>
      </c>
      <c r="J77" s="8"/>
      <c r="K77" s="9" t="n">
        <f>206</f>
        <v>206.0</v>
      </c>
    </row>
    <row r="78">
      <c r="A78" s="6" t="s">
        <v>33</v>
      </c>
      <c r="B78" s="7" t="s">
        <v>52</v>
      </c>
      <c r="C78" s="7" t="s">
        <v>53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34</v>
      </c>
      <c r="B79" s="7" t="s">
        <v>52</v>
      </c>
      <c r="C79" s="7" t="s">
        <v>53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35</v>
      </c>
      <c r="B80" s="7" t="s">
        <v>52</v>
      </c>
      <c r="C80" s="7" t="s">
        <v>53</v>
      </c>
      <c r="D80" s="8"/>
      <c r="E80" s="9" t="str">
        <f>"－"</f>
        <v>－</v>
      </c>
      <c r="F80" s="8"/>
      <c r="G80" s="9" t="str">
        <f>"－"</f>
        <v>－</v>
      </c>
      <c r="H80" s="8"/>
      <c r="I80" s="9" t="str">
        <f>"－"</f>
        <v>－</v>
      </c>
      <c r="J80" s="8"/>
      <c r="K80" s="9" t="n">
        <f>206</f>
        <v>206.0</v>
      </c>
    </row>
    <row r="81">
      <c r="A81" s="6" t="s">
        <v>36</v>
      </c>
      <c r="B81" s="7" t="s">
        <v>52</v>
      </c>
      <c r="C81" s="7" t="s">
        <v>53</v>
      </c>
      <c r="D81" s="8"/>
      <c r="E81" s="9" t="n">
        <f>3</f>
        <v>3.0</v>
      </c>
      <c r="F81" s="8"/>
      <c r="G81" s="9" t="n">
        <f>45813500</f>
        <v>4.58135E7</v>
      </c>
      <c r="H81" s="8"/>
      <c r="I81" s="9" t="str">
        <f>"－"</f>
        <v>－</v>
      </c>
      <c r="J81" s="8"/>
      <c r="K81" s="9" t="n">
        <f>206</f>
        <v>206.0</v>
      </c>
    </row>
    <row r="82">
      <c r="A82" s="6" t="s">
        <v>37</v>
      </c>
      <c r="B82" s="7" t="s">
        <v>52</v>
      </c>
      <c r="C82" s="7" t="s">
        <v>53</v>
      </c>
      <c r="D82" s="8"/>
      <c r="E82" s="9" t="str">
        <f>"－"</f>
        <v>－</v>
      </c>
      <c r="F82" s="8"/>
      <c r="G82" s="9" t="str">
        <f>"－"</f>
        <v>－</v>
      </c>
      <c r="H82" s="8"/>
      <c r="I82" s="9" t="str">
        <f>"－"</f>
        <v>－</v>
      </c>
      <c r="J82" s="8"/>
      <c r="K82" s="9" t="n">
        <f>206</f>
        <v>206.0</v>
      </c>
    </row>
    <row r="83">
      <c r="A83" s="6" t="s">
        <v>38</v>
      </c>
      <c r="B83" s="7" t="s">
        <v>52</v>
      </c>
      <c r="C83" s="7" t="s">
        <v>53</v>
      </c>
      <c r="D83" s="8"/>
      <c r="E83" s="9" t="n">
        <f>2</f>
        <v>2.0</v>
      </c>
      <c r="F83" s="8"/>
      <c r="G83" s="9" t="n">
        <f>30524000</f>
        <v>3.0524E7</v>
      </c>
      <c r="H83" s="8"/>
      <c r="I83" s="9" t="str">
        <f>"－"</f>
        <v>－</v>
      </c>
      <c r="J83" s="8" t="s">
        <v>50</v>
      </c>
      <c r="K83" s="9" t="n">
        <f>204</f>
        <v>204.0</v>
      </c>
    </row>
    <row r="84">
      <c r="A84" s="6" t="s">
        <v>39</v>
      </c>
      <c r="B84" s="7" t="s">
        <v>52</v>
      </c>
      <c r="C84" s="7" t="s">
        <v>53</v>
      </c>
      <c r="D84" s="8"/>
      <c r="E84" s="9" t="str">
        <f>"－"</f>
        <v>－</v>
      </c>
      <c r="F84" s="8"/>
      <c r="G84" s="9" t="str">
        <f>"－"</f>
        <v>－</v>
      </c>
      <c r="H84" s="8"/>
      <c r="I84" s="9" t="str">
        <f>"－"</f>
        <v>－</v>
      </c>
      <c r="J84" s="8"/>
      <c r="K84" s="9" t="n">
        <f>204</f>
        <v>204.0</v>
      </c>
    </row>
    <row r="85">
      <c r="A85" s="6" t="s">
        <v>40</v>
      </c>
      <c r="B85" s="7" t="s">
        <v>52</v>
      </c>
      <c r="C85" s="7" t="s">
        <v>53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41</v>
      </c>
      <c r="B86" s="7" t="s">
        <v>52</v>
      </c>
      <c r="C86" s="7" t="s">
        <v>53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42</v>
      </c>
      <c r="B87" s="7" t="s">
        <v>52</v>
      </c>
      <c r="C87" s="7" t="s">
        <v>53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43</v>
      </c>
      <c r="B88" s="7" t="s">
        <v>52</v>
      </c>
      <c r="C88" s="7" t="s">
        <v>53</v>
      </c>
      <c r="D88" s="8"/>
      <c r="E88" s="9" t="n">
        <f>1</f>
        <v>1.0</v>
      </c>
      <c r="F88" s="8"/>
      <c r="G88" s="9" t="n">
        <f>15343000</f>
        <v>1.5343E7</v>
      </c>
      <c r="H88" s="8"/>
      <c r="I88" s="9" t="str">
        <f>"－"</f>
        <v>－</v>
      </c>
      <c r="J88" s="8"/>
      <c r="K88" s="9" t="n">
        <f>205</f>
        <v>205.0</v>
      </c>
    </row>
    <row r="89">
      <c r="A89" s="6" t="s">
        <v>44</v>
      </c>
      <c r="B89" s="7" t="s">
        <v>52</v>
      </c>
      <c r="C89" s="7" t="s">
        <v>53</v>
      </c>
      <c r="D89" s="8"/>
      <c r="E89" s="9" t="n">
        <f>5</f>
        <v>5.0</v>
      </c>
      <c r="F89" s="8"/>
      <c r="G89" s="9" t="n">
        <f>76736500</f>
        <v>7.67365E7</v>
      </c>
      <c r="H89" s="8"/>
      <c r="I89" s="9" t="str">
        <f>"－"</f>
        <v>－</v>
      </c>
      <c r="J89" s="8"/>
      <c r="K89" s="9" t="n">
        <f>205</f>
        <v>205.0</v>
      </c>
    </row>
    <row r="90">
      <c r="A90" s="6" t="s">
        <v>45</v>
      </c>
      <c r="B90" s="7" t="s">
        <v>52</v>
      </c>
      <c r="C90" s="7" t="s">
        <v>53</v>
      </c>
      <c r="D90" s="8"/>
      <c r="E90" s="9" t="str">
        <f>"－"</f>
        <v>－</v>
      </c>
      <c r="F90" s="8"/>
      <c r="G90" s="9" t="str">
        <f>"－"</f>
        <v>－</v>
      </c>
      <c r="H90" s="8"/>
      <c r="I90" s="9" t="str">
        <f>"－"</f>
        <v>－</v>
      </c>
      <c r="J90" s="8"/>
      <c r="K90" s="9" t="n">
        <f>205</f>
        <v>205.0</v>
      </c>
    </row>
    <row r="91">
      <c r="A91" s="6" t="s">
        <v>46</v>
      </c>
      <c r="B91" s="7" t="s">
        <v>52</v>
      </c>
      <c r="C91" s="7" t="s">
        <v>53</v>
      </c>
      <c r="D91" s="8"/>
      <c r="E91" s="9" t="n">
        <f>21</f>
        <v>21.0</v>
      </c>
      <c r="F91" s="8"/>
      <c r="G91" s="9" t="n">
        <f>323303500</f>
        <v>3.233035E8</v>
      </c>
      <c r="H91" s="8"/>
      <c r="I91" s="9" t="str">
        <f>"－"</f>
        <v>－</v>
      </c>
      <c r="J91" s="8"/>
      <c r="K91" s="9" t="n">
        <f>206</f>
        <v>206.0</v>
      </c>
    </row>
    <row r="92">
      <c r="A92" s="6" t="s">
        <v>47</v>
      </c>
      <c r="B92" s="7" t="s">
        <v>52</v>
      </c>
      <c r="C92" s="7" t="s">
        <v>53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16</v>
      </c>
      <c r="B93" s="7" t="s">
        <v>54</v>
      </c>
      <c r="C93" s="7" t="s">
        <v>55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19</v>
      </c>
      <c r="B94" s="7" t="s">
        <v>54</v>
      </c>
      <c r="C94" s="7" t="s">
        <v>55</v>
      </c>
      <c r="D94" s="8"/>
      <c r="E94" s="9"/>
      <c r="F94" s="8"/>
      <c r="G94" s="9"/>
      <c r="H94" s="8"/>
      <c r="I94" s="9"/>
      <c r="J94" s="8"/>
      <c r="K94" s="9"/>
    </row>
    <row r="95">
      <c r="A95" s="6" t="s">
        <v>20</v>
      </c>
      <c r="B95" s="7" t="s">
        <v>54</v>
      </c>
      <c r="C95" s="7" t="s">
        <v>55</v>
      </c>
      <c r="D95" s="8" t="s">
        <v>21</v>
      </c>
      <c r="E95" s="9" t="str">
        <f>"－"</f>
        <v>－</v>
      </c>
      <c r="F95" s="8" t="s">
        <v>21</v>
      </c>
      <c r="G95" s="9" t="str">
        <f>"－"</f>
        <v>－</v>
      </c>
      <c r="H95" s="8" t="s">
        <v>21</v>
      </c>
      <c r="I95" s="9" t="str">
        <f>"－"</f>
        <v>－</v>
      </c>
      <c r="J95" s="8" t="s">
        <v>21</v>
      </c>
      <c r="K95" s="9" t="str">
        <f>"－"</f>
        <v>－</v>
      </c>
    </row>
    <row r="96">
      <c r="A96" s="6" t="s">
        <v>22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str">
        <f>"－"</f>
        <v>－</v>
      </c>
    </row>
    <row r="97">
      <c r="A97" s="6" t="s">
        <v>23</v>
      </c>
      <c r="B97" s="7" t="s">
        <v>54</v>
      </c>
      <c r="C97" s="7" t="s">
        <v>55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str">
        <f>"－"</f>
        <v>－</v>
      </c>
    </row>
    <row r="98">
      <c r="A98" s="6" t="s">
        <v>24</v>
      </c>
      <c r="B98" s="7" t="s">
        <v>54</v>
      </c>
      <c r="C98" s="7" t="s">
        <v>55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str">
        <f>"－"</f>
        <v>－</v>
      </c>
    </row>
    <row r="99">
      <c r="A99" s="6" t="s">
        <v>25</v>
      </c>
      <c r="B99" s="7" t="s">
        <v>54</v>
      </c>
      <c r="C99" s="7" t="s">
        <v>55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26</v>
      </c>
      <c r="B100" s="7" t="s">
        <v>54</v>
      </c>
      <c r="C100" s="7" t="s">
        <v>55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27</v>
      </c>
      <c r="B101" s="7" t="s">
        <v>54</v>
      </c>
      <c r="C101" s="7" t="s">
        <v>55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28</v>
      </c>
      <c r="B102" s="7" t="s">
        <v>54</v>
      </c>
      <c r="C102" s="7" t="s">
        <v>55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29</v>
      </c>
      <c r="B103" s="7" t="s">
        <v>54</v>
      </c>
      <c r="C103" s="7" t="s">
        <v>55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30</v>
      </c>
      <c r="B104" s="7" t="s">
        <v>54</v>
      </c>
      <c r="C104" s="7" t="s">
        <v>55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31</v>
      </c>
      <c r="B105" s="7" t="s">
        <v>54</v>
      </c>
      <c r="C105" s="7" t="s">
        <v>55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32</v>
      </c>
      <c r="B106" s="7" t="s">
        <v>54</v>
      </c>
      <c r="C106" s="7" t="s">
        <v>55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33</v>
      </c>
      <c r="B107" s="7" t="s">
        <v>54</v>
      </c>
      <c r="C107" s="7" t="s">
        <v>55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34</v>
      </c>
      <c r="B108" s="7" t="s">
        <v>54</v>
      </c>
      <c r="C108" s="7" t="s">
        <v>55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35</v>
      </c>
      <c r="B109" s="7" t="s">
        <v>54</v>
      </c>
      <c r="C109" s="7" t="s">
        <v>55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36</v>
      </c>
      <c r="B110" s="7" t="s">
        <v>54</v>
      </c>
      <c r="C110" s="7" t="s">
        <v>55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37</v>
      </c>
      <c r="B111" s="7" t="s">
        <v>54</v>
      </c>
      <c r="C111" s="7" t="s">
        <v>55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38</v>
      </c>
      <c r="B112" s="7" t="s">
        <v>54</v>
      </c>
      <c r="C112" s="7" t="s">
        <v>55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39</v>
      </c>
      <c r="B113" s="7" t="s">
        <v>54</v>
      </c>
      <c r="C113" s="7" t="s">
        <v>55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40</v>
      </c>
      <c r="B114" s="7" t="s">
        <v>54</v>
      </c>
      <c r="C114" s="7" t="s">
        <v>55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41</v>
      </c>
      <c r="B115" s="7" t="s">
        <v>54</v>
      </c>
      <c r="C115" s="7" t="s">
        <v>55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42</v>
      </c>
      <c r="B116" s="7" t="s">
        <v>54</v>
      </c>
      <c r="C116" s="7" t="s">
        <v>55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43</v>
      </c>
      <c r="B117" s="7" t="s">
        <v>54</v>
      </c>
      <c r="C117" s="7" t="s">
        <v>55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44</v>
      </c>
      <c r="B118" s="7" t="s">
        <v>54</v>
      </c>
      <c r="C118" s="7" t="s">
        <v>55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45</v>
      </c>
      <c r="B119" s="7" t="s">
        <v>54</v>
      </c>
      <c r="C119" s="7" t="s">
        <v>55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46</v>
      </c>
      <c r="B120" s="7" t="s">
        <v>54</v>
      </c>
      <c r="C120" s="7" t="s">
        <v>55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47</v>
      </c>
      <c r="B121" s="7" t="s">
        <v>54</v>
      </c>
      <c r="C121" s="7" t="s">
        <v>55</v>
      </c>
      <c r="D121" s="8"/>
      <c r="E121" s="9"/>
      <c r="F121" s="8"/>
      <c r="G121" s="9"/>
      <c r="H121" s="8"/>
      <c r="I121" s="9"/>
      <c r="J121" s="8"/>
      <c r="K121" s="9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