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<sst xmlns="http://schemas.openxmlformats.org/spreadsheetml/2006/main" count="399" uniqueCount="57">
  <si>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</si>
  <si>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</si>
  <si>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</si>
  <si>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</si>
  <si>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</si>
  <si>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</si>
  <si>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</si>
  <si>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</si>
  <si>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</si>
  <si>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</si>
  <si>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</si>
  <si>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</si>
  <si>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</si>
  <si>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</si>
  <si>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</si>
  <si>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</si>
  <si>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4.1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</si>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</sst>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5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/>
      <c r="F23" s="8"/>
      <c r="G23" s="9"/>
      <c r="H23" s="8"/>
      <c r="I23" s="9"/>
      <c r="J23" s="8"/>
      <c r="K23" s="9"/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/>
      <c r="F30" s="8"/>
      <c r="G30" s="9"/>
      <c r="H30" s="8"/>
      <c r="I30" s="9"/>
      <c r="J30" s="8"/>
      <c r="K30" s="9"/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16</v>
      </c>
      <c r="B36" s="7" t="s">
        <v>49</v>
      </c>
      <c r="C36" s="7" t="s">
        <v>50</v>
      </c>
      <c r="D36" s="8"/>
      <c r="E36" s="9" t="n">
        <f>14814</f>
        <v>14814.0</v>
      </c>
      <c r="F36" s="8"/>
      <c r="G36" s="9" t="n">
        <f>2262670960000</f>
        <v>2.26267096E12</v>
      </c>
      <c r="H36" s="8"/>
      <c r="I36" s="9" t="n">
        <f>2628</f>
        <v>2628.0</v>
      </c>
      <c r="J36" s="8"/>
      <c r="K36" s="9" t="n">
        <f>68798</f>
        <v>68798.0</v>
      </c>
    </row>
    <row r="37">
      <c r="A37" s="6" t="s">
        <v>20</v>
      </c>
      <c r="B37" s="7" t="s">
        <v>49</v>
      </c>
      <c r="C37" s="7" t="s">
        <v>50</v>
      </c>
      <c r="D37" s="8" t="s">
        <v>51</v>
      </c>
      <c r="E37" s="9" t="n">
        <f>18284</f>
        <v>18284.0</v>
      </c>
      <c r="F37" s="8" t="s">
        <v>51</v>
      </c>
      <c r="G37" s="9" t="n">
        <f>2790273660000</f>
        <v>2.79027366E12</v>
      </c>
      <c r="H37" s="8" t="s">
        <v>51</v>
      </c>
      <c r="I37" s="9" t="n">
        <f>5054</f>
        <v>5054.0</v>
      </c>
      <c r="J37" s="8"/>
      <c r="K37" s="9" t="n">
        <f>67931</f>
        <v>67931.0</v>
      </c>
    </row>
    <row r="38">
      <c r="A38" s="6" t="s">
        <v>21</v>
      </c>
      <c r="B38" s="7" t="s">
        <v>49</v>
      </c>
      <c r="C38" s="7" t="s">
        <v>50</v>
      </c>
      <c r="D38" s="8"/>
      <c r="E38" s="9" t="n">
        <f>12805</f>
        <v>12805.0</v>
      </c>
      <c r="F38" s="8"/>
      <c r="G38" s="9" t="n">
        <f>1954797290000</f>
        <v>1.95479729E12</v>
      </c>
      <c r="H38" s="8"/>
      <c r="I38" s="9" t="n">
        <f>2808</f>
        <v>2808.0</v>
      </c>
      <c r="J38" s="8"/>
      <c r="K38" s="9" t="n">
        <f>67090</f>
        <v>67090.0</v>
      </c>
    </row>
    <row r="39">
      <c r="A39" s="6" t="s">
        <v>22</v>
      </c>
      <c r="B39" s="7" t="s">
        <v>49</v>
      </c>
      <c r="C39" s="7" t="s">
        <v>50</v>
      </c>
      <c r="D39" s="8"/>
      <c r="E39" s="9"/>
      <c r="F39" s="8"/>
      <c r="G39" s="9"/>
      <c r="H39" s="8"/>
      <c r="I39" s="9"/>
      <c r="J39" s="8"/>
      <c r="K39" s="9"/>
    </row>
    <row r="40">
      <c r="A40" s="6" t="s">
        <v>23</v>
      </c>
      <c r="B40" s="7" t="s">
        <v>49</v>
      </c>
      <c r="C40" s="7" t="s">
        <v>50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24</v>
      </c>
      <c r="B41" s="7" t="s">
        <v>49</v>
      </c>
      <c r="C41" s="7" t="s">
        <v>50</v>
      </c>
      <c r="D41" s="8"/>
      <c r="E41" s="9" t="n">
        <f>11776</f>
        <v>11776.0</v>
      </c>
      <c r="F41" s="8"/>
      <c r="G41" s="9" t="n">
        <f>1794193550000</f>
        <v>1.79419355E12</v>
      </c>
      <c r="H41" s="8"/>
      <c r="I41" s="9" t="n">
        <f>2295</f>
        <v>2295.0</v>
      </c>
      <c r="J41" s="8"/>
      <c r="K41" s="9" t="n">
        <f>67336</f>
        <v>67336.0</v>
      </c>
    </row>
    <row r="42">
      <c r="A42" s="6" t="s">
        <v>25</v>
      </c>
      <c r="B42" s="7" t="s">
        <v>49</v>
      </c>
      <c r="C42" s="7" t="s">
        <v>50</v>
      </c>
      <c r="D42" s="8"/>
      <c r="E42" s="9" t="n">
        <f>14434</f>
        <v>14434.0</v>
      </c>
      <c r="F42" s="8"/>
      <c r="G42" s="9" t="n">
        <f>2197008850000</f>
        <v>2.19700885E12</v>
      </c>
      <c r="H42" s="8"/>
      <c r="I42" s="9" t="n">
        <f>2725</f>
        <v>2725.0</v>
      </c>
      <c r="J42" s="8"/>
      <c r="K42" s="9" t="n">
        <f>66701</f>
        <v>66701.0</v>
      </c>
    </row>
    <row r="43">
      <c r="A43" s="6" t="s">
        <v>26</v>
      </c>
      <c r="B43" s="7" t="s">
        <v>49</v>
      </c>
      <c r="C43" s="7" t="s">
        <v>50</v>
      </c>
      <c r="D43" s="8"/>
      <c r="E43" s="9" t="n">
        <f>13688</f>
        <v>13688.0</v>
      </c>
      <c r="F43" s="8"/>
      <c r="G43" s="9" t="n">
        <f>2081794440000</f>
        <v>2.08179444E12</v>
      </c>
      <c r="H43" s="8"/>
      <c r="I43" s="9" t="n">
        <f>2721</f>
        <v>2721.0</v>
      </c>
      <c r="J43" s="8"/>
      <c r="K43" s="9" t="n">
        <f>67148</f>
        <v>67148.0</v>
      </c>
    </row>
    <row r="44">
      <c r="A44" s="6" t="s">
        <v>27</v>
      </c>
      <c r="B44" s="7" t="s">
        <v>49</v>
      </c>
      <c r="C44" s="7" t="s">
        <v>50</v>
      </c>
      <c r="D44" s="8"/>
      <c r="E44" s="9" t="n">
        <f>15497</f>
        <v>15497.0</v>
      </c>
      <c r="F44" s="8"/>
      <c r="G44" s="9" t="n">
        <f>2357404310000</f>
        <v>2.35740431E12</v>
      </c>
      <c r="H44" s="8"/>
      <c r="I44" s="9" t="n">
        <f>3337</f>
        <v>3337.0</v>
      </c>
      <c r="J44" s="8"/>
      <c r="K44" s="9" t="n">
        <f>66868</f>
        <v>66868.0</v>
      </c>
    </row>
    <row r="45">
      <c r="A45" s="6" t="s">
        <v>28</v>
      </c>
      <c r="B45" s="7" t="s">
        <v>49</v>
      </c>
      <c r="C45" s="7" t="s">
        <v>50</v>
      </c>
      <c r="D45" s="8"/>
      <c r="E45" s="9" t="n">
        <f>8017</f>
        <v>8017.0</v>
      </c>
      <c r="F45" s="8"/>
      <c r="G45" s="9" t="n">
        <f>1220370220000</f>
        <v>1.22037022E12</v>
      </c>
      <c r="H45" s="8"/>
      <c r="I45" s="9" t="n">
        <f>1716</f>
        <v>1716.0</v>
      </c>
      <c r="J45" s="8" t="s">
        <v>52</v>
      </c>
      <c r="K45" s="9" t="n">
        <f>66667</f>
        <v>66667.0</v>
      </c>
    </row>
    <row r="46">
      <c r="A46" s="6" t="s">
        <v>29</v>
      </c>
      <c r="B46" s="7" t="s">
        <v>49</v>
      </c>
      <c r="C46" s="7" t="s">
        <v>50</v>
      </c>
      <c r="D46" s="8"/>
      <c r="E46" s="9"/>
      <c r="F46" s="8"/>
      <c r="G46" s="9"/>
      <c r="H46" s="8"/>
      <c r="I46" s="9"/>
      <c r="J46" s="8"/>
      <c r="K46" s="9"/>
    </row>
    <row r="47">
      <c r="A47" s="6" t="s">
        <v>30</v>
      </c>
      <c r="B47" s="7" t="s">
        <v>49</v>
      </c>
      <c r="C47" s="7" t="s">
        <v>50</v>
      </c>
      <c r="D47" s="8"/>
      <c r="E47" s="9"/>
      <c r="F47" s="8"/>
      <c r="G47" s="9"/>
      <c r="H47" s="8"/>
      <c r="I47" s="9"/>
      <c r="J47" s="8"/>
      <c r="K47" s="9"/>
    </row>
    <row r="48">
      <c r="A48" s="6" t="s">
        <v>31</v>
      </c>
      <c r="B48" s="7" t="s">
        <v>49</v>
      </c>
      <c r="C48" s="7" t="s">
        <v>50</v>
      </c>
      <c r="D48" s="8" t="s">
        <v>52</v>
      </c>
      <c r="E48" s="9" t="n">
        <f>5389</f>
        <v>5389.0</v>
      </c>
      <c r="F48" s="8" t="s">
        <v>52</v>
      </c>
      <c r="G48" s="9" t="n">
        <f>820995740000</f>
        <v>8.2099574E11</v>
      </c>
      <c r="H48" s="8" t="s">
        <v>52</v>
      </c>
      <c r="I48" s="9" t="n">
        <f>642</f>
        <v>642.0</v>
      </c>
      <c r="J48" s="8"/>
      <c r="K48" s="9" t="n">
        <f>66716</f>
        <v>66716.0</v>
      </c>
    </row>
    <row r="49">
      <c r="A49" s="6" t="s">
        <v>32</v>
      </c>
      <c r="B49" s="7" t="s">
        <v>49</v>
      </c>
      <c r="C49" s="7" t="s">
        <v>50</v>
      </c>
      <c r="D49" s="8"/>
      <c r="E49" s="9" t="n">
        <f>8122</f>
        <v>8122.0</v>
      </c>
      <c r="F49" s="8"/>
      <c r="G49" s="9" t="n">
        <f>1236184070000</f>
        <v>1.23618407E12</v>
      </c>
      <c r="H49" s="8"/>
      <c r="I49" s="9" t="n">
        <f>1777</f>
        <v>1777.0</v>
      </c>
      <c r="J49" s="8"/>
      <c r="K49" s="9" t="n">
        <f>67052</f>
        <v>67052.0</v>
      </c>
    </row>
    <row r="50">
      <c r="A50" s="6" t="s">
        <v>33</v>
      </c>
      <c r="B50" s="7" t="s">
        <v>49</v>
      </c>
      <c r="C50" s="7" t="s">
        <v>50</v>
      </c>
      <c r="D50" s="8"/>
      <c r="E50" s="9" t="n">
        <f>9169</f>
        <v>9169.0</v>
      </c>
      <c r="F50" s="8"/>
      <c r="G50" s="9" t="n">
        <f>1394786330000</f>
        <v>1.39478633E12</v>
      </c>
      <c r="H50" s="8"/>
      <c r="I50" s="9" t="n">
        <f>2002</f>
        <v>2002.0</v>
      </c>
      <c r="J50" s="8"/>
      <c r="K50" s="9" t="n">
        <f>67226</f>
        <v>67226.0</v>
      </c>
    </row>
    <row r="51">
      <c r="A51" s="6" t="s">
        <v>34</v>
      </c>
      <c r="B51" s="7" t="s">
        <v>49</v>
      </c>
      <c r="C51" s="7" t="s">
        <v>50</v>
      </c>
      <c r="D51" s="8"/>
      <c r="E51" s="9" t="n">
        <f>15176</f>
        <v>15176.0</v>
      </c>
      <c r="F51" s="8"/>
      <c r="G51" s="9" t="n">
        <f>2311188040000</f>
        <v>2.31118804E12</v>
      </c>
      <c r="H51" s="8"/>
      <c r="I51" s="9" t="n">
        <f>2922</f>
        <v>2922.0</v>
      </c>
      <c r="J51" s="8"/>
      <c r="K51" s="9" t="n">
        <f>68160</f>
        <v>68160.0</v>
      </c>
    </row>
    <row r="52">
      <c r="A52" s="6" t="s">
        <v>35</v>
      </c>
      <c r="B52" s="7" t="s">
        <v>49</v>
      </c>
      <c r="C52" s="7" t="s">
        <v>50</v>
      </c>
      <c r="D52" s="8"/>
      <c r="E52" s="9" t="n">
        <f>10824</f>
        <v>10824.0</v>
      </c>
      <c r="F52" s="8"/>
      <c r="G52" s="9" t="n">
        <f>1647796630000</f>
        <v>1.64779663E12</v>
      </c>
      <c r="H52" s="8"/>
      <c r="I52" s="9" t="n">
        <f>2089</f>
        <v>2089.0</v>
      </c>
      <c r="J52" s="8"/>
      <c r="K52" s="9" t="n">
        <f>68674</f>
        <v>68674.0</v>
      </c>
    </row>
    <row r="53">
      <c r="A53" s="6" t="s">
        <v>36</v>
      </c>
      <c r="B53" s="7" t="s">
        <v>49</v>
      </c>
      <c r="C53" s="7" t="s">
        <v>50</v>
      </c>
      <c r="D53" s="8"/>
      <c r="E53" s="9"/>
      <c r="F53" s="8"/>
      <c r="G53" s="9"/>
      <c r="H53" s="8"/>
      <c r="I53" s="9"/>
      <c r="J53" s="8"/>
      <c r="K53" s="9"/>
    </row>
    <row r="54">
      <c r="A54" s="6" t="s">
        <v>37</v>
      </c>
      <c r="B54" s="7" t="s">
        <v>49</v>
      </c>
      <c r="C54" s="7" t="s">
        <v>50</v>
      </c>
      <c r="D54" s="8"/>
      <c r="E54" s="9"/>
      <c r="F54" s="8"/>
      <c r="G54" s="9"/>
      <c r="H54" s="8"/>
      <c r="I54" s="9"/>
      <c r="J54" s="8"/>
      <c r="K54" s="9"/>
    </row>
    <row r="55">
      <c r="A55" s="6" t="s">
        <v>38</v>
      </c>
      <c r="B55" s="7" t="s">
        <v>49</v>
      </c>
      <c r="C55" s="7" t="s">
        <v>50</v>
      </c>
      <c r="D55" s="8"/>
      <c r="E55" s="9" t="n">
        <f>7260</f>
        <v>7260.0</v>
      </c>
      <c r="F55" s="8"/>
      <c r="G55" s="9" t="n">
        <f>1104258560000</f>
        <v>1.10425856E12</v>
      </c>
      <c r="H55" s="8"/>
      <c r="I55" s="9" t="n">
        <f>1580</f>
        <v>1580.0</v>
      </c>
      <c r="J55" s="8"/>
      <c r="K55" s="9" t="n">
        <f>69099</f>
        <v>69099.0</v>
      </c>
    </row>
    <row r="56">
      <c r="A56" s="6" t="s">
        <v>39</v>
      </c>
      <c r="B56" s="7" t="s">
        <v>49</v>
      </c>
      <c r="C56" s="7" t="s">
        <v>50</v>
      </c>
      <c r="D56" s="8"/>
      <c r="E56" s="9" t="n">
        <f>11746</f>
        <v>11746.0</v>
      </c>
      <c r="F56" s="8"/>
      <c r="G56" s="9" t="n">
        <f>1787330810000</f>
        <v>1.78733081E12</v>
      </c>
      <c r="H56" s="8"/>
      <c r="I56" s="9" t="n">
        <f>1958</f>
        <v>1958.0</v>
      </c>
      <c r="J56" s="8"/>
      <c r="K56" s="9" t="n">
        <f>69042</f>
        <v>69042.0</v>
      </c>
    </row>
    <row r="57">
      <c r="A57" s="6" t="s">
        <v>40</v>
      </c>
      <c r="B57" s="7" t="s">
        <v>49</v>
      </c>
      <c r="C57" s="7" t="s">
        <v>50</v>
      </c>
      <c r="D57" s="8"/>
      <c r="E57" s="9" t="n">
        <f>10508</f>
        <v>10508.0</v>
      </c>
      <c r="F57" s="8"/>
      <c r="G57" s="9" t="n">
        <f>1600522330000</f>
        <v>1.60052233E12</v>
      </c>
      <c r="H57" s="8"/>
      <c r="I57" s="9" t="n">
        <f>1665</f>
        <v>1665.0</v>
      </c>
      <c r="J57" s="8"/>
      <c r="K57" s="9" t="n">
        <f>69390</f>
        <v>69390.0</v>
      </c>
    </row>
    <row r="58">
      <c r="A58" s="6" t="s">
        <v>41</v>
      </c>
      <c r="B58" s="7" t="s">
        <v>49</v>
      </c>
      <c r="C58" s="7" t="s">
        <v>50</v>
      </c>
      <c r="D58" s="8"/>
      <c r="E58" s="9" t="n">
        <f>10621</f>
        <v>10621.0</v>
      </c>
      <c r="F58" s="8"/>
      <c r="G58" s="9" t="n">
        <f>1617755450000</f>
        <v>1.61775545E12</v>
      </c>
      <c r="H58" s="8"/>
      <c r="I58" s="9" t="n">
        <f>1762</f>
        <v>1762.0</v>
      </c>
      <c r="J58" s="8"/>
      <c r="K58" s="9" t="n">
        <f>68731</f>
        <v>68731.0</v>
      </c>
    </row>
    <row r="59">
      <c r="A59" s="6" t="s">
        <v>42</v>
      </c>
      <c r="B59" s="7" t="s">
        <v>49</v>
      </c>
      <c r="C59" s="7" t="s">
        <v>50</v>
      </c>
      <c r="D59" s="8"/>
      <c r="E59" s="9" t="n">
        <f>15404</f>
        <v>15404.0</v>
      </c>
      <c r="F59" s="8"/>
      <c r="G59" s="9" t="n">
        <f>2350979340000</f>
        <v>2.35097934E12</v>
      </c>
      <c r="H59" s="8"/>
      <c r="I59" s="9" t="n">
        <f>2692</f>
        <v>2692.0</v>
      </c>
      <c r="J59" s="8"/>
      <c r="K59" s="9" t="n">
        <f>69278</f>
        <v>69278.0</v>
      </c>
    </row>
    <row r="60">
      <c r="A60" s="6" t="s">
        <v>43</v>
      </c>
      <c r="B60" s="7" t="s">
        <v>49</v>
      </c>
      <c r="C60" s="7" t="s">
        <v>50</v>
      </c>
      <c r="D60" s="8"/>
      <c r="E60" s="9"/>
      <c r="F60" s="8"/>
      <c r="G60" s="9"/>
      <c r="H60" s="8"/>
      <c r="I60" s="9"/>
      <c r="J60" s="8"/>
      <c r="K60" s="9"/>
    </row>
    <row r="61">
      <c r="A61" s="6" t="s">
        <v>44</v>
      </c>
      <c r="B61" s="7" t="s">
        <v>49</v>
      </c>
      <c r="C61" s="7" t="s">
        <v>50</v>
      </c>
      <c r="D61" s="8"/>
      <c r="E61" s="9"/>
      <c r="F61" s="8"/>
      <c r="G61" s="9"/>
      <c r="H61" s="8"/>
      <c r="I61" s="9"/>
      <c r="J61" s="8"/>
      <c r="K61" s="9"/>
    </row>
    <row r="62">
      <c r="A62" s="6" t="s">
        <v>45</v>
      </c>
      <c r="B62" s="7" t="s">
        <v>49</v>
      </c>
      <c r="C62" s="7" t="s">
        <v>50</v>
      </c>
      <c r="D62" s="8"/>
      <c r="E62" s="9" t="n">
        <f>10070</f>
        <v>10070.0</v>
      </c>
      <c r="F62" s="8"/>
      <c r="G62" s="9" t="n">
        <f>1537976780000</f>
        <v>1.53797678E12</v>
      </c>
      <c r="H62" s="8"/>
      <c r="I62" s="9" t="n">
        <f>1219</f>
        <v>1219.0</v>
      </c>
      <c r="J62" s="8"/>
      <c r="K62" s="9" t="n">
        <f>70056</f>
        <v>70056.0</v>
      </c>
    </row>
    <row r="63">
      <c r="A63" s="6" t="s">
        <v>46</v>
      </c>
      <c r="B63" s="7" t="s">
        <v>49</v>
      </c>
      <c r="C63" s="7" t="s">
        <v>50</v>
      </c>
      <c r="D63" s="8"/>
      <c r="E63" s="9" t="n">
        <f>10679</f>
        <v>10679.0</v>
      </c>
      <c r="F63" s="8"/>
      <c r="G63" s="9" t="n">
        <f>1632603750000</f>
        <v>1.63260375E12</v>
      </c>
      <c r="H63" s="8"/>
      <c r="I63" s="9" t="n">
        <f>1486</f>
        <v>1486.0</v>
      </c>
      <c r="J63" s="8"/>
      <c r="K63" s="9" t="n">
        <f>69727</f>
        <v>69727.0</v>
      </c>
    </row>
    <row r="64">
      <c r="A64" s="6" t="s">
        <v>47</v>
      </c>
      <c r="B64" s="7" t="s">
        <v>49</v>
      </c>
      <c r="C64" s="7" t="s">
        <v>50</v>
      </c>
      <c r="D64" s="8"/>
      <c r="E64" s="9"/>
      <c r="F64" s="8"/>
      <c r="G64" s="9"/>
      <c r="H64" s="8"/>
      <c r="I64" s="9"/>
      <c r="J64" s="8"/>
      <c r="K64" s="9"/>
    </row>
    <row r="65">
      <c r="A65" s="6" t="s">
        <v>48</v>
      </c>
      <c r="B65" s="7" t="s">
        <v>49</v>
      </c>
      <c r="C65" s="7" t="s">
        <v>50</v>
      </c>
      <c r="D65" s="8"/>
      <c r="E65" s="9" t="n">
        <f>10539</f>
        <v>10539.0</v>
      </c>
      <c r="F65" s="8"/>
      <c r="G65" s="9" t="n">
        <f>1611066160000</f>
        <v>1.61106616E12</v>
      </c>
      <c r="H65" s="8"/>
      <c r="I65" s="9" t="n">
        <f>2071</f>
        <v>2071.0</v>
      </c>
      <c r="J65" s="8" t="s">
        <v>51</v>
      </c>
      <c r="K65" s="9" t="n">
        <f>70295</f>
        <v>70295.0</v>
      </c>
    </row>
    <row r="66">
      <c r="A66" s="6" t="s">
        <v>16</v>
      </c>
      <c r="B66" s="7" t="s">
        <v>53</v>
      </c>
      <c r="C66" s="7" t="s">
        <v>54</v>
      </c>
      <c r="D66" s="8"/>
      <c r="E66" s="9" t="n">
        <f>2</f>
        <v>2.0</v>
      </c>
      <c r="F66" s="8"/>
      <c r="G66" s="9" t="n">
        <f>30570000</f>
        <v>3.057E7</v>
      </c>
      <c r="H66" s="8" t="s">
        <v>19</v>
      </c>
      <c r="I66" s="9" t="str">
        <f>"－"</f>
        <v>－</v>
      </c>
      <c r="J66" s="8"/>
      <c r="K66" s="9" t="n">
        <f>45</f>
        <v>45.0</v>
      </c>
    </row>
    <row r="67">
      <c r="A67" s="6" t="s">
        <v>20</v>
      </c>
      <c r="B67" s="7" t="s">
        <v>53</v>
      </c>
      <c r="C67" s="7" t="s">
        <v>54</v>
      </c>
      <c r="D67" s="8" t="s">
        <v>52</v>
      </c>
      <c r="E67" s="9" t="str">
        <f>"－"</f>
        <v>－</v>
      </c>
      <c r="F67" s="8" t="s">
        <v>52</v>
      </c>
      <c r="G67" s="9" t="str">
        <f>"－"</f>
        <v>－</v>
      </c>
      <c r="H67" s="8"/>
      <c r="I67" s="9" t="str">
        <f>"－"</f>
        <v>－</v>
      </c>
      <c r="J67" s="8"/>
      <c r="K67" s="9" t="n">
        <f>45</f>
        <v>45.0</v>
      </c>
    </row>
    <row r="68">
      <c r="A68" s="6" t="s">
        <v>21</v>
      </c>
      <c r="B68" s="7" t="s">
        <v>53</v>
      </c>
      <c r="C68" s="7" t="s">
        <v>54</v>
      </c>
      <c r="D68" s="8"/>
      <c r="E68" s="9" t="str">
        <f>"－"</f>
        <v>－</v>
      </c>
      <c r="F68" s="8"/>
      <c r="G68" s="9" t="str">
        <f>"－"</f>
        <v>－</v>
      </c>
      <c r="H68" s="8"/>
      <c r="I68" s="9" t="str">
        <f>"－"</f>
        <v>－</v>
      </c>
      <c r="J68" s="8"/>
      <c r="K68" s="9" t="n">
        <f>45</f>
        <v>45.0</v>
      </c>
    </row>
    <row r="69">
      <c r="A69" s="6" t="s">
        <v>22</v>
      </c>
      <c r="B69" s="7" t="s">
        <v>53</v>
      </c>
      <c r="C69" s="7" t="s">
        <v>54</v>
      </c>
      <c r="D69" s="8"/>
      <c r="E69" s="9"/>
      <c r="F69" s="8"/>
      <c r="G69" s="9"/>
      <c r="H69" s="8"/>
      <c r="I69" s="9"/>
      <c r="J69" s="8"/>
      <c r="K69" s="9"/>
    </row>
    <row r="70">
      <c r="A70" s="6" t="s">
        <v>23</v>
      </c>
      <c r="B70" s="7" t="s">
        <v>53</v>
      </c>
      <c r="C70" s="7" t="s">
        <v>54</v>
      </c>
      <c r="D70" s="8"/>
      <c r="E70" s="9"/>
      <c r="F70" s="8"/>
      <c r="G70" s="9"/>
      <c r="H70" s="8"/>
      <c r="I70" s="9"/>
      <c r="J70" s="8"/>
      <c r="K70" s="9"/>
    </row>
    <row r="71">
      <c r="A71" s="6" t="s">
        <v>24</v>
      </c>
      <c r="B71" s="7" t="s">
        <v>53</v>
      </c>
      <c r="C71" s="7" t="s">
        <v>54</v>
      </c>
      <c r="D71" s="8"/>
      <c r="E71" s="9" t="n">
        <f>1</f>
        <v>1.0</v>
      </c>
      <c r="F71" s="8"/>
      <c r="G71" s="9" t="n">
        <f>15232000</f>
        <v>1.5232E7</v>
      </c>
      <c r="H71" s="8"/>
      <c r="I71" s="9" t="str">
        <f>"－"</f>
        <v>－</v>
      </c>
      <c r="J71" s="8" t="s">
        <v>52</v>
      </c>
      <c r="K71" s="9" t="n">
        <f>44</f>
        <v>44.0</v>
      </c>
    </row>
    <row r="72">
      <c r="A72" s="6" t="s">
        <v>25</v>
      </c>
      <c r="B72" s="7" t="s">
        <v>53</v>
      </c>
      <c r="C72" s="7" t="s">
        <v>54</v>
      </c>
      <c r="D72" s="8"/>
      <c r="E72" s="9" t="str">
        <f>"－"</f>
        <v>－</v>
      </c>
      <c r="F72" s="8"/>
      <c r="G72" s="9" t="str">
        <f>"－"</f>
        <v>－</v>
      </c>
      <c r="H72" s="8"/>
      <c r="I72" s="9" t="str">
        <f>"－"</f>
        <v>－</v>
      </c>
      <c r="J72" s="8"/>
      <c r="K72" s="9" t="n">
        <f>44</f>
        <v>44.0</v>
      </c>
    </row>
    <row r="73">
      <c r="A73" s="6" t="s">
        <v>26</v>
      </c>
      <c r="B73" s="7" t="s">
        <v>53</v>
      </c>
      <c r="C73" s="7" t="s">
        <v>54</v>
      </c>
      <c r="D73" s="8"/>
      <c r="E73" s="9" t="n">
        <f>1</f>
        <v>1.0</v>
      </c>
      <c r="F73" s="8"/>
      <c r="G73" s="9" t="n">
        <f>15209000</f>
        <v>1.5209E7</v>
      </c>
      <c r="H73" s="8"/>
      <c r="I73" s="9" t="str">
        <f>"－"</f>
        <v>－</v>
      </c>
      <c r="J73" s="8"/>
      <c r="K73" s="9" t="n">
        <f>45</f>
        <v>45.0</v>
      </c>
    </row>
    <row r="74">
      <c r="A74" s="6" t="s">
        <v>27</v>
      </c>
      <c r="B74" s="7" t="s">
        <v>53</v>
      </c>
      <c r="C74" s="7" t="s">
        <v>54</v>
      </c>
      <c r="D74" s="8"/>
      <c r="E74" s="9" t="n">
        <f>13</f>
        <v>13.0</v>
      </c>
      <c r="F74" s="8"/>
      <c r="G74" s="9" t="n">
        <f>197713000</f>
        <v>1.97713E8</v>
      </c>
      <c r="H74" s="8"/>
      <c r="I74" s="9" t="str">
        <f>"－"</f>
        <v>－</v>
      </c>
      <c r="J74" s="8"/>
      <c r="K74" s="9" t="n">
        <f>44</f>
        <v>44.0</v>
      </c>
    </row>
    <row r="75">
      <c r="A75" s="6" t="s">
        <v>28</v>
      </c>
      <c r="B75" s="7" t="s">
        <v>53</v>
      </c>
      <c r="C75" s="7" t="s">
        <v>54</v>
      </c>
      <c r="D75" s="8"/>
      <c r="E75" s="9" t="n">
        <f>4</f>
        <v>4.0</v>
      </c>
      <c r="F75" s="8"/>
      <c r="G75" s="9" t="n">
        <f>60898000</f>
        <v>6.0898E7</v>
      </c>
      <c r="H75" s="8"/>
      <c r="I75" s="9" t="str">
        <f>"－"</f>
        <v>－</v>
      </c>
      <c r="J75" s="8"/>
      <c r="K75" s="9" t="n">
        <f>45</f>
        <v>45.0</v>
      </c>
    </row>
    <row r="76">
      <c r="A76" s="6" t="s">
        <v>29</v>
      </c>
      <c r="B76" s="7" t="s">
        <v>53</v>
      </c>
      <c r="C76" s="7" t="s">
        <v>54</v>
      </c>
      <c r="D76" s="8"/>
      <c r="E76" s="9"/>
      <c r="F76" s="8"/>
      <c r="G76" s="9"/>
      <c r="H76" s="8"/>
      <c r="I76" s="9"/>
      <c r="J76" s="8"/>
      <c r="K76" s="9"/>
    </row>
    <row r="77">
      <c r="A77" s="6" t="s">
        <v>30</v>
      </c>
      <c r="B77" s="7" t="s">
        <v>53</v>
      </c>
      <c r="C77" s="7" t="s">
        <v>54</v>
      </c>
      <c r="D77" s="8"/>
      <c r="E77" s="9"/>
      <c r="F77" s="8"/>
      <c r="G77" s="9"/>
      <c r="H77" s="8"/>
      <c r="I77" s="9"/>
      <c r="J77" s="8"/>
      <c r="K77" s="9"/>
    </row>
    <row r="78">
      <c r="A78" s="6" t="s">
        <v>31</v>
      </c>
      <c r="B78" s="7" t="s">
        <v>53</v>
      </c>
      <c r="C78" s="7" t="s">
        <v>54</v>
      </c>
      <c r="D78" s="8"/>
      <c r="E78" s="9" t="n">
        <f>6</f>
        <v>6.0</v>
      </c>
      <c r="F78" s="8"/>
      <c r="G78" s="9" t="n">
        <f>91443000</f>
        <v>9.1443E7</v>
      </c>
      <c r="H78" s="8"/>
      <c r="I78" s="9" t="str">
        <f>"－"</f>
        <v>－</v>
      </c>
      <c r="J78" s="8"/>
      <c r="K78" s="9" t="n">
        <f>49</f>
        <v>49.0</v>
      </c>
    </row>
    <row r="79">
      <c r="A79" s="6" t="s">
        <v>32</v>
      </c>
      <c r="B79" s="7" t="s">
        <v>53</v>
      </c>
      <c r="C79" s="7" t="s">
        <v>54</v>
      </c>
      <c r="D79" s="8"/>
      <c r="E79" s="9" t="str">
        <f>"－"</f>
        <v>－</v>
      </c>
      <c r="F79" s="8"/>
      <c r="G79" s="9" t="str">
        <f>"－"</f>
        <v>－</v>
      </c>
      <c r="H79" s="8"/>
      <c r="I79" s="9" t="str">
        <f>"－"</f>
        <v>－</v>
      </c>
      <c r="J79" s="8"/>
      <c r="K79" s="9" t="n">
        <f>49</f>
        <v>49.0</v>
      </c>
    </row>
    <row r="80">
      <c r="A80" s="6" t="s">
        <v>33</v>
      </c>
      <c r="B80" s="7" t="s">
        <v>53</v>
      </c>
      <c r="C80" s="7" t="s">
        <v>54</v>
      </c>
      <c r="D80" s="8" t="s">
        <v>51</v>
      </c>
      <c r="E80" s="9" t="n">
        <f>101</f>
        <v>101.0</v>
      </c>
      <c r="F80" s="8" t="s">
        <v>51</v>
      </c>
      <c r="G80" s="9" t="n">
        <f>1535956000</f>
        <v>1.535956E9</v>
      </c>
      <c r="H80" s="8"/>
      <c r="I80" s="9" t="str">
        <f>"－"</f>
        <v>－</v>
      </c>
      <c r="J80" s="8"/>
      <c r="K80" s="9" t="n">
        <f>123</f>
        <v>123.0</v>
      </c>
    </row>
    <row r="81">
      <c r="A81" s="6" t="s">
        <v>34</v>
      </c>
      <c r="B81" s="7" t="s">
        <v>53</v>
      </c>
      <c r="C81" s="7" t="s">
        <v>54</v>
      </c>
      <c r="D81" s="8"/>
      <c r="E81" s="9" t="n">
        <f>1</f>
        <v>1.0</v>
      </c>
      <c r="F81" s="8"/>
      <c r="G81" s="9" t="n">
        <f>15239000</f>
        <v>1.5239E7</v>
      </c>
      <c r="H81" s="8"/>
      <c r="I81" s="9" t="str">
        <f>"－"</f>
        <v>－</v>
      </c>
      <c r="J81" s="8"/>
      <c r="K81" s="9" t="n">
        <f>123</f>
        <v>123.0</v>
      </c>
    </row>
    <row r="82">
      <c r="A82" s="6" t="s">
        <v>35</v>
      </c>
      <c r="B82" s="7" t="s">
        <v>53</v>
      </c>
      <c r="C82" s="7" t="s">
        <v>54</v>
      </c>
      <c r="D82" s="8"/>
      <c r="E82" s="9" t="str">
        <f>"－"</f>
        <v>－</v>
      </c>
      <c r="F82" s="8"/>
      <c r="G82" s="9" t="str">
        <f>"－"</f>
        <v>－</v>
      </c>
      <c r="H82" s="8"/>
      <c r="I82" s="9" t="str">
        <f>"－"</f>
        <v>－</v>
      </c>
      <c r="J82" s="8"/>
      <c r="K82" s="9" t="n">
        <f>123</f>
        <v>123.0</v>
      </c>
    </row>
    <row r="83">
      <c r="A83" s="6" t="s">
        <v>36</v>
      </c>
      <c r="B83" s="7" t="s">
        <v>53</v>
      </c>
      <c r="C83" s="7" t="s">
        <v>54</v>
      </c>
      <c r="D83" s="8"/>
      <c r="E83" s="9"/>
      <c r="F83" s="8"/>
      <c r="G83" s="9"/>
      <c r="H83" s="8"/>
      <c r="I83" s="9"/>
      <c r="J83" s="8"/>
      <c r="K83" s="9"/>
    </row>
    <row r="84">
      <c r="A84" s="6" t="s">
        <v>37</v>
      </c>
      <c r="B84" s="7" t="s">
        <v>53</v>
      </c>
      <c r="C84" s="7" t="s">
        <v>54</v>
      </c>
      <c r="D84" s="8"/>
      <c r="E84" s="9"/>
      <c r="F84" s="8"/>
      <c r="G84" s="9"/>
      <c r="H84" s="8"/>
      <c r="I84" s="9"/>
      <c r="J84" s="8"/>
      <c r="K84" s="9"/>
    </row>
    <row r="85">
      <c r="A85" s="6" t="s">
        <v>38</v>
      </c>
      <c r="B85" s="7" t="s">
        <v>53</v>
      </c>
      <c r="C85" s="7" t="s">
        <v>54</v>
      </c>
      <c r="D85" s="8"/>
      <c r="E85" s="9" t="n">
        <f>1</f>
        <v>1.0</v>
      </c>
      <c r="F85" s="8"/>
      <c r="G85" s="9" t="n">
        <f>15207000</f>
        <v>1.5207E7</v>
      </c>
      <c r="H85" s="8"/>
      <c r="I85" s="9" t="str">
        <f>"－"</f>
        <v>－</v>
      </c>
      <c r="J85" s="8"/>
      <c r="K85" s="9" t="n">
        <f>123</f>
        <v>123.0</v>
      </c>
    </row>
    <row r="86">
      <c r="A86" s="6" t="s">
        <v>39</v>
      </c>
      <c r="B86" s="7" t="s">
        <v>53</v>
      </c>
      <c r="C86" s="7" t="s">
        <v>54</v>
      </c>
      <c r="D86" s="8"/>
      <c r="E86" s="9" t="n">
        <f>1</f>
        <v>1.0</v>
      </c>
      <c r="F86" s="8"/>
      <c r="G86" s="9" t="n">
        <f>15211500</f>
        <v>1.52115E7</v>
      </c>
      <c r="H86" s="8"/>
      <c r="I86" s="9" t="str">
        <f>"－"</f>
        <v>－</v>
      </c>
      <c r="J86" s="8"/>
      <c r="K86" s="9" t="n">
        <f>123</f>
        <v>123.0</v>
      </c>
    </row>
    <row r="87">
      <c r="A87" s="6" t="s">
        <v>40</v>
      </c>
      <c r="B87" s="7" t="s">
        <v>53</v>
      </c>
      <c r="C87" s="7" t="s">
        <v>54</v>
      </c>
      <c r="D87" s="8"/>
      <c r="E87" s="9" t="n">
        <f>3</f>
        <v>3.0</v>
      </c>
      <c r="F87" s="8"/>
      <c r="G87" s="9" t="n">
        <f>45701000</f>
        <v>4.5701E7</v>
      </c>
      <c r="H87" s="8"/>
      <c r="I87" s="9" t="str">
        <f>"－"</f>
        <v>－</v>
      </c>
      <c r="J87" s="8" t="s">
        <v>51</v>
      </c>
      <c r="K87" s="9" t="n">
        <f>125</f>
        <v>125.0</v>
      </c>
    </row>
    <row r="88">
      <c r="A88" s="6" t="s">
        <v>41</v>
      </c>
      <c r="B88" s="7" t="s">
        <v>53</v>
      </c>
      <c r="C88" s="7" t="s">
        <v>54</v>
      </c>
      <c r="D88" s="8"/>
      <c r="E88" s="9" t="n">
        <f>5</f>
        <v>5.0</v>
      </c>
      <c r="F88" s="8"/>
      <c r="G88" s="9" t="n">
        <f>76131500</f>
        <v>7.61315E7</v>
      </c>
      <c r="H88" s="8"/>
      <c r="I88" s="9" t="str">
        <f>"－"</f>
        <v>－</v>
      </c>
      <c r="J88" s="8"/>
      <c r="K88" s="9" t="n">
        <f>123</f>
        <v>123.0</v>
      </c>
    </row>
    <row r="89">
      <c r="A89" s="6" t="s">
        <v>42</v>
      </c>
      <c r="B89" s="7" t="s">
        <v>53</v>
      </c>
      <c r="C89" s="7" t="s">
        <v>54</v>
      </c>
      <c r="D89" s="8"/>
      <c r="E89" s="9" t="n">
        <f>1</f>
        <v>1.0</v>
      </c>
      <c r="F89" s="8"/>
      <c r="G89" s="9" t="n">
        <f>15272000</f>
        <v>1.5272E7</v>
      </c>
      <c r="H89" s="8"/>
      <c r="I89" s="9" t="str">
        <f>"－"</f>
        <v>－</v>
      </c>
      <c r="J89" s="8"/>
      <c r="K89" s="9" t="n">
        <f>123</f>
        <v>123.0</v>
      </c>
    </row>
    <row r="90">
      <c r="A90" s="6" t="s">
        <v>43</v>
      </c>
      <c r="B90" s="7" t="s">
        <v>53</v>
      </c>
      <c r="C90" s="7" t="s">
        <v>54</v>
      </c>
      <c r="D90" s="8"/>
      <c r="E90" s="9"/>
      <c r="F90" s="8"/>
      <c r="G90" s="9"/>
      <c r="H90" s="8"/>
      <c r="I90" s="9"/>
      <c r="J90" s="8"/>
      <c r="K90" s="9"/>
    </row>
    <row r="91">
      <c r="A91" s="6" t="s">
        <v>44</v>
      </c>
      <c r="B91" s="7" t="s">
        <v>53</v>
      </c>
      <c r="C91" s="7" t="s">
        <v>54</v>
      </c>
      <c r="D91" s="8"/>
      <c r="E91" s="9"/>
      <c r="F91" s="8"/>
      <c r="G91" s="9"/>
      <c r="H91" s="8"/>
      <c r="I91" s="9"/>
      <c r="J91" s="8"/>
      <c r="K91" s="9"/>
    </row>
    <row r="92">
      <c r="A92" s="6" t="s">
        <v>45</v>
      </c>
      <c r="B92" s="7" t="s">
        <v>53</v>
      </c>
      <c r="C92" s="7" t="s">
        <v>54</v>
      </c>
      <c r="D92" s="8"/>
      <c r="E92" s="9" t="n">
        <f>6</f>
        <v>6.0</v>
      </c>
      <c r="F92" s="8"/>
      <c r="G92" s="9" t="n">
        <f>91698000</f>
        <v>9.1698E7</v>
      </c>
      <c r="H92" s="8"/>
      <c r="I92" s="9" t="str">
        <f>"－"</f>
        <v>－</v>
      </c>
      <c r="J92" s="8"/>
      <c r="K92" s="9" t="n">
        <f>117</f>
        <v>117.0</v>
      </c>
    </row>
    <row r="93">
      <c r="A93" s="6" t="s">
        <v>46</v>
      </c>
      <c r="B93" s="7" t="s">
        <v>53</v>
      </c>
      <c r="C93" s="7" t="s">
        <v>54</v>
      </c>
      <c r="D93" s="8"/>
      <c r="E93" s="9" t="n">
        <f>12</f>
        <v>12.0</v>
      </c>
      <c r="F93" s="8"/>
      <c r="G93" s="9" t="n">
        <f>183420000</f>
        <v>1.8342E8</v>
      </c>
      <c r="H93" s="8"/>
      <c r="I93" s="9" t="str">
        <f>"－"</f>
        <v>－</v>
      </c>
      <c r="J93" s="8"/>
      <c r="K93" s="9" t="n">
        <f>117</f>
        <v>117.0</v>
      </c>
    </row>
    <row r="94">
      <c r="A94" s="6" t="s">
        <v>47</v>
      </c>
      <c r="B94" s="7" t="s">
        <v>53</v>
      </c>
      <c r="C94" s="7" t="s">
        <v>54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48</v>
      </c>
      <c r="B95" s="7" t="s">
        <v>53</v>
      </c>
      <c r="C95" s="7" t="s">
        <v>54</v>
      </c>
      <c r="D95" s="8"/>
      <c r="E95" s="9" t="n">
        <f>1</f>
        <v>1.0</v>
      </c>
      <c r="F95" s="8"/>
      <c r="G95" s="9" t="n">
        <f>15295000</f>
        <v>1.5295E7</v>
      </c>
      <c r="H95" s="8"/>
      <c r="I95" s="9" t="str">
        <f>"－"</f>
        <v>－</v>
      </c>
      <c r="J95" s="8"/>
      <c r="K95" s="9" t="n">
        <f>116</f>
        <v>116.0</v>
      </c>
    </row>
    <row r="96">
      <c r="A96" s="6" t="s">
        <v>16</v>
      </c>
      <c r="B96" s="7" t="s">
        <v>55</v>
      </c>
      <c r="C96" s="7" t="s">
        <v>56</v>
      </c>
      <c r="D96" s="8" t="s">
        <v>19</v>
      </c>
      <c r="E96" s="9" t="str">
        <f>"－"</f>
        <v>－</v>
      </c>
      <c r="F96" s="8" t="s">
        <v>19</v>
      </c>
      <c r="G96" s="9" t="str">
        <f>"－"</f>
        <v>－</v>
      </c>
      <c r="H96" s="8" t="s">
        <v>19</v>
      </c>
      <c r="I96" s="9" t="str">
        <f>"－"</f>
        <v>－</v>
      </c>
      <c r="J96" s="8" t="s">
        <v>19</v>
      </c>
      <c r="K96" s="9" t="str">
        <f>"－"</f>
        <v>－</v>
      </c>
    </row>
    <row r="97">
      <c r="A97" s="6" t="s">
        <v>20</v>
      </c>
      <c r="B97" s="7" t="s">
        <v>55</v>
      </c>
      <c r="C97" s="7" t="s">
        <v>56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str">
        <f>"－"</f>
        <v>－</v>
      </c>
    </row>
    <row r="98">
      <c r="A98" s="6" t="s">
        <v>21</v>
      </c>
      <c r="B98" s="7" t="s">
        <v>55</v>
      </c>
      <c r="C98" s="7" t="s">
        <v>56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str">
        <f>"－"</f>
        <v>－</v>
      </c>
    </row>
    <row r="99">
      <c r="A99" s="6" t="s">
        <v>22</v>
      </c>
      <c r="B99" s="7" t="s">
        <v>55</v>
      </c>
      <c r="C99" s="7" t="s">
        <v>56</v>
      </c>
      <c r="D99" s="8"/>
      <c r="E99" s="9"/>
      <c r="F99" s="8"/>
      <c r="G99" s="9"/>
      <c r="H99" s="8"/>
      <c r="I99" s="9"/>
      <c r="J99" s="8"/>
      <c r="K99" s="9"/>
    </row>
    <row r="100">
      <c r="A100" s="6" t="s">
        <v>23</v>
      </c>
      <c r="B100" s="7" t="s">
        <v>55</v>
      </c>
      <c r="C100" s="7" t="s">
        <v>56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24</v>
      </c>
      <c r="B101" s="7" t="s">
        <v>55</v>
      </c>
      <c r="C101" s="7" t="s">
        <v>56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25</v>
      </c>
      <c r="B102" s="7" t="s">
        <v>55</v>
      </c>
      <c r="C102" s="7" t="s">
        <v>56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26</v>
      </c>
      <c r="B103" s="7" t="s">
        <v>55</v>
      </c>
      <c r="C103" s="7" t="s">
        <v>56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27</v>
      </c>
      <c r="B104" s="7" t="s">
        <v>55</v>
      </c>
      <c r="C104" s="7" t="s">
        <v>56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28</v>
      </c>
      <c r="B105" s="7" t="s">
        <v>55</v>
      </c>
      <c r="C105" s="7" t="s">
        <v>56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29</v>
      </c>
      <c r="B106" s="7" t="s">
        <v>55</v>
      </c>
      <c r="C106" s="7" t="s">
        <v>56</v>
      </c>
      <c r="D106" s="8"/>
      <c r="E106" s="9"/>
      <c r="F106" s="8"/>
      <c r="G106" s="9"/>
      <c r="H106" s="8"/>
      <c r="I106" s="9"/>
      <c r="J106" s="8"/>
      <c r="K106" s="9"/>
    </row>
    <row r="107">
      <c r="A107" s="6" t="s">
        <v>30</v>
      </c>
      <c r="B107" s="7" t="s">
        <v>55</v>
      </c>
      <c r="C107" s="7" t="s">
        <v>56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31</v>
      </c>
      <c r="B108" s="7" t="s">
        <v>55</v>
      </c>
      <c r="C108" s="7" t="s">
        <v>56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32</v>
      </c>
      <c r="B109" s="7" t="s">
        <v>55</v>
      </c>
      <c r="C109" s="7" t="s">
        <v>56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33</v>
      </c>
      <c r="B110" s="7" t="s">
        <v>55</v>
      </c>
      <c r="C110" s="7" t="s">
        <v>56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34</v>
      </c>
      <c r="B111" s="7" t="s">
        <v>55</v>
      </c>
      <c r="C111" s="7" t="s">
        <v>56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35</v>
      </c>
      <c r="B112" s="7" t="s">
        <v>55</v>
      </c>
      <c r="C112" s="7" t="s">
        <v>56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36</v>
      </c>
      <c r="B113" s="7" t="s">
        <v>55</v>
      </c>
      <c r="C113" s="7" t="s">
        <v>56</v>
      </c>
      <c r="D113" s="8"/>
      <c r="E113" s="9"/>
      <c r="F113" s="8"/>
      <c r="G113" s="9"/>
      <c r="H113" s="8"/>
      <c r="I113" s="9"/>
      <c r="J113" s="8"/>
      <c r="K113" s="9"/>
    </row>
    <row r="114">
      <c r="A114" s="6" t="s">
        <v>37</v>
      </c>
      <c r="B114" s="7" t="s">
        <v>55</v>
      </c>
      <c r="C114" s="7" t="s">
        <v>56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38</v>
      </c>
      <c r="B115" s="7" t="s">
        <v>55</v>
      </c>
      <c r="C115" s="7" t="s">
        <v>56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39</v>
      </c>
      <c r="B116" s="7" t="s">
        <v>55</v>
      </c>
      <c r="C116" s="7" t="s">
        <v>56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40</v>
      </c>
      <c r="B117" s="7" t="s">
        <v>55</v>
      </c>
      <c r="C117" s="7" t="s">
        <v>56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41</v>
      </c>
      <c r="B118" s="7" t="s">
        <v>55</v>
      </c>
      <c r="C118" s="7" t="s">
        <v>56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42</v>
      </c>
      <c r="B119" s="7" t="s">
        <v>55</v>
      </c>
      <c r="C119" s="7" t="s">
        <v>56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43</v>
      </c>
      <c r="B120" s="7" t="s">
        <v>55</v>
      </c>
      <c r="C120" s="7" t="s">
        <v>56</v>
      </c>
      <c r="D120" s="8"/>
      <c r="E120" s="9"/>
      <c r="F120" s="8"/>
      <c r="G120" s="9"/>
      <c r="H120" s="8"/>
      <c r="I120" s="9"/>
      <c r="J120" s="8"/>
      <c r="K120" s="9"/>
    </row>
    <row r="121">
      <c r="A121" s="6" t="s">
        <v>44</v>
      </c>
      <c r="B121" s="7" t="s">
        <v>55</v>
      </c>
      <c r="C121" s="7" t="s">
        <v>56</v>
      </c>
      <c r="D121" s="8"/>
      <c r="E121" s="9"/>
      <c r="F121" s="8"/>
      <c r="G121" s="9"/>
      <c r="H121" s="8"/>
      <c r="I121" s="9"/>
      <c r="J121" s="8"/>
      <c r="K121" s="9"/>
    </row>
    <row r="122">
      <c r="A122" s="6" t="s">
        <v>45</v>
      </c>
      <c r="B122" s="7" t="s">
        <v>55</v>
      </c>
      <c r="C122" s="7" t="s">
        <v>56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46</v>
      </c>
      <c r="B123" s="7" t="s">
        <v>55</v>
      </c>
      <c r="C123" s="7" t="s">
        <v>56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47</v>
      </c>
      <c r="B124" s="7" t="s">
        <v>55</v>
      </c>
      <c r="C124" s="7" t="s">
        <v>56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48</v>
      </c>
      <c r="B125" s="7" t="s">
        <v>55</v>
      </c>
      <c r="C125" s="7" t="s">
        <v>56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