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<sst xmlns="http://schemas.openxmlformats.org/spreadsheetml/2006/main" count="411" uniqueCount="58">
  <si>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</si>
  <si>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</si>
  <si>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</si>
  <si>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</si>
  <si>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</si>
  <si>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</si>
  <si>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</si>
  <si>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</si>
  <si>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</si>
  <si>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</si>
  <si>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</si>
  <si>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</si>
  <si>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</si>
  <si>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</si>
  <si>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</si>
  <si>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</si>
  <si>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8.1</t>
  </si>
  <si>
    <t>中期国債先物</t>
  </si>
  <si>
    <t>5-year JGB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</si>
  <si>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</si>
  <si>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</si>
  <si>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</si>
  <si>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</si>
  <si>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</si>
  <si>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</si>
  <si>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</si>
  <si>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</si>
  <si>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</si>
  <si>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</si>
  <si>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</si>
  <si>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</si>
  <si>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</si>
  <si>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</si>
  <si>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</si>
  <si>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</si>
  <si>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</si>
  <si>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</si>
  <si>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</si>
  <si>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</si>
  <si>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</si>
  <si>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</si>
  <si>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</si>
  <si>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</si>
  <si>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</si>
  <si>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</si>
  <si>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</si>
  <si>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</si>
  <si>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</si>
  <si>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</si>
  <si>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</si>
  <si>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</si>
  <si>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</si>
  <si>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●</t>
  </si>
  <si>
    <t>◎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</si>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</sst>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1" t="s">
        <v>0</v>
      </c>
      <c r="B1" s="11"/>
      <c r="C1" s="11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1" t="s">
        <v>1</v>
      </c>
      <c r="B2" s="11"/>
      <c r="C2" s="11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2" t="s">
        <v>5</v>
      </c>
      <c r="C4" s="12" t="s">
        <v>6</v>
      </c>
      <c r="D4" s="14" t="s">
        <v>7</v>
      </c>
      <c r="E4" s="14"/>
      <c r="F4" s="14" t="s">
        <v>8</v>
      </c>
      <c r="G4" s="14"/>
      <c r="H4" s="14" t="s">
        <v>9</v>
      </c>
      <c r="I4" s="14"/>
      <c r="J4" s="14" t="s">
        <v>10</v>
      </c>
      <c r="K4" s="14"/>
    </row>
    <row customHeight="1" ht="17.100000000000001" r="5" spans="1:11">
      <c r="A5" s="5" t="s">
        <v>11</v>
      </c>
      <c r="B5" s="13"/>
      <c r="C5" s="13"/>
      <c r="D5" s="14" t="s">
        <v>12</v>
      </c>
      <c r="E5" s="14"/>
      <c r="F5" s="14" t="s">
        <v>13</v>
      </c>
      <c r="G5" s="14"/>
      <c r="H5" s="14" t="s">
        <v>14</v>
      </c>
      <c r="I5" s="14"/>
      <c r="J5" s="15" t="s">
        <v>15</v>
      </c>
      <c r="K5" s="16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/>
      <c r="E7" s="9"/>
      <c r="F7" s="8"/>
      <c r="G7" s="9"/>
      <c r="H7" s="8"/>
      <c r="I7" s="9"/>
      <c r="J7" s="8"/>
      <c r="K7" s="9"/>
    </row>
    <row r="8">
      <c r="A8" s="6" t="s">
        <v>20</v>
      </c>
      <c r="B8" s="7" t="s">
        <v>17</v>
      </c>
      <c r="C8" s="7" t="s">
        <v>18</v>
      </c>
      <c r="D8" s="8" t="s">
        <v>21</v>
      </c>
      <c r="E8" s="9" t="str">
        <f>"－"</f>
        <v>－</v>
      </c>
      <c r="F8" s="8" t="s">
        <v>21</v>
      </c>
      <c r="G8" s="9" t="str">
        <f>"－"</f>
        <v>－</v>
      </c>
      <c r="H8" s="8" t="s">
        <v>21</v>
      </c>
      <c r="I8" s="9" t="str">
        <f>"－"</f>
        <v>－</v>
      </c>
      <c r="J8" s="8" t="s">
        <v>21</v>
      </c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/>
      <c r="F13" s="8"/>
      <c r="G13" s="9"/>
      <c r="H13" s="8"/>
      <c r="I13" s="9"/>
      <c r="J13" s="8"/>
      <c r="K13" s="9"/>
    </row>
    <row r="14">
      <c r="A14" s="6" t="s">
        <v>27</v>
      </c>
      <c r="B14" s="7" t="s">
        <v>17</v>
      </c>
      <c r="C14" s="7" t="s">
        <v>18</v>
      </c>
      <c r="D14" s="8"/>
      <c r="E14" s="9"/>
      <c r="F14" s="8"/>
      <c r="G14" s="9"/>
      <c r="H14" s="8"/>
      <c r="I14" s="9"/>
      <c r="J14" s="8"/>
      <c r="K14" s="9"/>
    </row>
    <row r="15">
      <c r="A15" s="6" t="s">
        <v>28</v>
      </c>
      <c r="B15" s="7" t="s">
        <v>17</v>
      </c>
      <c r="C15" s="7" t="s">
        <v>18</v>
      </c>
      <c r="D15" s="8"/>
      <c r="E15" s="9"/>
      <c r="F15" s="8"/>
      <c r="G15" s="9"/>
      <c r="H15" s="8"/>
      <c r="I15" s="9"/>
      <c r="J15" s="8"/>
      <c r="K15" s="9"/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/>
      <c r="F20" s="8"/>
      <c r="G20" s="9"/>
      <c r="H20" s="8"/>
      <c r="I20" s="9"/>
      <c r="J20" s="8"/>
      <c r="K20" s="9"/>
    </row>
    <row r="21">
      <c r="A21" s="6" t="s">
        <v>34</v>
      </c>
      <c r="B21" s="7" t="s">
        <v>17</v>
      </c>
      <c r="C21" s="7" t="s">
        <v>18</v>
      </c>
      <c r="D21" s="8"/>
      <c r="E21" s="9"/>
      <c r="F21" s="8"/>
      <c r="G21" s="9"/>
      <c r="H21" s="8"/>
      <c r="I21" s="9"/>
      <c r="J21" s="8"/>
      <c r="K21" s="9"/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48</v>
      </c>
      <c r="B35" s="7" t="s">
        <v>17</v>
      </c>
      <c r="C35" s="7" t="s">
        <v>18</v>
      </c>
      <c r="D35" s="8"/>
      <c r="E35" s="9"/>
      <c r="F35" s="8"/>
      <c r="G35" s="9"/>
      <c r="H35" s="8"/>
      <c r="I35" s="9"/>
      <c r="J35" s="8"/>
      <c r="K35" s="9"/>
    </row>
    <row r="36">
      <c r="A36" s="6" t="s">
        <v>49</v>
      </c>
      <c r="B36" s="7" t="s">
        <v>17</v>
      </c>
      <c r="C36" s="7" t="s">
        <v>18</v>
      </c>
      <c r="D36" s="8"/>
      <c r="E36" s="9" t="str">
        <f>"－"</f>
        <v>－</v>
      </c>
      <c r="F36" s="8"/>
      <c r="G36" s="9" t="str">
        <f>"－"</f>
        <v>－</v>
      </c>
      <c r="H36" s="8"/>
      <c r="I36" s="9" t="str">
        <f>"－"</f>
        <v>－</v>
      </c>
      <c r="J36" s="8"/>
      <c r="K36" s="9" t="str">
        <f>"－"</f>
        <v>－</v>
      </c>
    </row>
    <row r="37">
      <c r="A37" s="6" t="s">
        <v>16</v>
      </c>
      <c r="B37" s="7" t="s">
        <v>50</v>
      </c>
      <c r="C37" s="7" t="s">
        <v>51</v>
      </c>
      <c r="D37" s="8"/>
      <c r="E37" s="9"/>
      <c r="F37" s="8"/>
      <c r="G37" s="9"/>
      <c r="H37" s="8"/>
      <c r="I37" s="9"/>
      <c r="J37" s="8"/>
      <c r="K37" s="9"/>
    </row>
    <row r="38">
      <c r="A38" s="6" t="s">
        <v>19</v>
      </c>
      <c r="B38" s="7" t="s">
        <v>50</v>
      </c>
      <c r="C38" s="7" t="s">
        <v>51</v>
      </c>
      <c r="D38" s="8"/>
      <c r="E38" s="9"/>
      <c r="F38" s="8"/>
      <c r="G38" s="9"/>
      <c r="H38" s="8"/>
      <c r="I38" s="9"/>
      <c r="J38" s="8"/>
      <c r="K38" s="9"/>
    </row>
    <row r="39">
      <c r="A39" s="6" t="s">
        <v>20</v>
      </c>
      <c r="B39" s="7" t="s">
        <v>50</v>
      </c>
      <c r="C39" s="7" t="s">
        <v>51</v>
      </c>
      <c r="D39" s="8"/>
      <c r="E39" s="9" t="n">
        <f>23403</f>
        <v>23403.0</v>
      </c>
      <c r="F39" s="8"/>
      <c r="G39" s="9" t="n">
        <f>3562562890000</f>
        <v>3.56256289E12</v>
      </c>
      <c r="H39" s="8"/>
      <c r="I39" s="9" t="n">
        <f>3317</f>
        <v>3317.0</v>
      </c>
      <c r="J39" s="8"/>
      <c r="K39" s="9" t="n">
        <f>80291</f>
        <v>80291.0</v>
      </c>
    </row>
    <row r="40">
      <c r="A40" s="6" t="s">
        <v>22</v>
      </c>
      <c r="B40" s="7" t="s">
        <v>50</v>
      </c>
      <c r="C40" s="7" t="s">
        <v>51</v>
      </c>
      <c r="D40" s="8"/>
      <c r="E40" s="9" t="n">
        <f>27536</f>
        <v>27536.0</v>
      </c>
      <c r="F40" s="8"/>
      <c r="G40" s="9" t="n">
        <f>4193141460000</f>
        <v>4.19314146E12</v>
      </c>
      <c r="H40" s="8"/>
      <c r="I40" s="9" t="n">
        <f>4676</f>
        <v>4676.0</v>
      </c>
      <c r="J40" s="8"/>
      <c r="K40" s="9" t="n">
        <f>80752</f>
        <v>80752.0</v>
      </c>
    </row>
    <row r="41">
      <c r="A41" s="6" t="s">
        <v>23</v>
      </c>
      <c r="B41" s="7" t="s">
        <v>50</v>
      </c>
      <c r="C41" s="7" t="s">
        <v>51</v>
      </c>
      <c r="D41" s="8"/>
      <c r="E41" s="9" t="n">
        <f>24233</f>
        <v>24233.0</v>
      </c>
      <c r="F41" s="8"/>
      <c r="G41" s="9" t="n">
        <f>3694740050000</f>
        <v>3.69474005E12</v>
      </c>
      <c r="H41" s="8"/>
      <c r="I41" s="9" t="n">
        <f>3293</f>
        <v>3293.0</v>
      </c>
      <c r="J41" s="8"/>
      <c r="K41" s="9" t="n">
        <f>79656</f>
        <v>79656.0</v>
      </c>
    </row>
    <row r="42">
      <c r="A42" s="6" t="s">
        <v>24</v>
      </c>
      <c r="B42" s="7" t="s">
        <v>50</v>
      </c>
      <c r="C42" s="7" t="s">
        <v>51</v>
      </c>
      <c r="D42" s="8"/>
      <c r="E42" s="9" t="n">
        <f>24258</f>
        <v>24258.0</v>
      </c>
      <c r="F42" s="8"/>
      <c r="G42" s="9" t="n">
        <f>3693912430000</f>
        <v>3.69391243E12</v>
      </c>
      <c r="H42" s="8"/>
      <c r="I42" s="9" t="n">
        <f>3299</f>
        <v>3299.0</v>
      </c>
      <c r="J42" s="8"/>
      <c r="K42" s="9" t="n">
        <f>78074</f>
        <v>78074.0</v>
      </c>
    </row>
    <row r="43">
      <c r="A43" s="6" t="s">
        <v>25</v>
      </c>
      <c r="B43" s="7" t="s">
        <v>50</v>
      </c>
      <c r="C43" s="7" t="s">
        <v>51</v>
      </c>
      <c r="D43" s="8"/>
      <c r="E43" s="9" t="n">
        <f>16747</f>
        <v>16747.0</v>
      </c>
      <c r="F43" s="8"/>
      <c r="G43" s="9" t="n">
        <f>2550434190000</f>
        <v>2.55043419E12</v>
      </c>
      <c r="H43" s="8"/>
      <c r="I43" s="9" t="n">
        <f>2452</f>
        <v>2452.0</v>
      </c>
      <c r="J43" s="8"/>
      <c r="K43" s="9" t="n">
        <f>76788</f>
        <v>76788.0</v>
      </c>
    </row>
    <row r="44">
      <c r="A44" s="6" t="s">
        <v>26</v>
      </c>
      <c r="B44" s="7" t="s">
        <v>50</v>
      </c>
      <c r="C44" s="7" t="s">
        <v>51</v>
      </c>
      <c r="D44" s="8"/>
      <c r="E44" s="9"/>
      <c r="F44" s="8"/>
      <c r="G44" s="9"/>
      <c r="H44" s="8"/>
      <c r="I44" s="9"/>
      <c r="J44" s="8"/>
      <c r="K44" s="9"/>
    </row>
    <row r="45">
      <c r="A45" s="6" t="s">
        <v>27</v>
      </c>
      <c r="B45" s="7" t="s">
        <v>50</v>
      </c>
      <c r="C45" s="7" t="s">
        <v>51</v>
      </c>
      <c r="D45" s="8"/>
      <c r="E45" s="9"/>
      <c r="F45" s="8"/>
      <c r="G45" s="9"/>
      <c r="H45" s="8"/>
      <c r="I45" s="9"/>
      <c r="J45" s="8"/>
      <c r="K45" s="9"/>
    </row>
    <row r="46">
      <c r="A46" s="6" t="s">
        <v>28</v>
      </c>
      <c r="B46" s="7" t="s">
        <v>50</v>
      </c>
      <c r="C46" s="7" t="s">
        <v>51</v>
      </c>
      <c r="D46" s="8"/>
      <c r="E46" s="9"/>
      <c r="F46" s="8"/>
      <c r="G46" s="9"/>
      <c r="H46" s="8"/>
      <c r="I46" s="9"/>
      <c r="J46" s="8"/>
      <c r="K46" s="9"/>
    </row>
    <row r="47">
      <c r="A47" s="6" t="s">
        <v>29</v>
      </c>
      <c r="B47" s="7" t="s">
        <v>50</v>
      </c>
      <c r="C47" s="7" t="s">
        <v>51</v>
      </c>
      <c r="D47" s="8"/>
      <c r="E47" s="9" t="n">
        <f>25216</f>
        <v>25216.0</v>
      </c>
      <c r="F47" s="8"/>
      <c r="G47" s="9" t="n">
        <f>3834645270000</f>
        <v>3.83464527E12</v>
      </c>
      <c r="H47" s="8"/>
      <c r="I47" s="9" t="n">
        <f>4334</f>
        <v>4334.0</v>
      </c>
      <c r="J47" s="8"/>
      <c r="K47" s="9" t="n">
        <f>75679</f>
        <v>75679.0</v>
      </c>
    </row>
    <row r="48">
      <c r="A48" s="6" t="s">
        <v>30</v>
      </c>
      <c r="B48" s="7" t="s">
        <v>50</v>
      </c>
      <c r="C48" s="7" t="s">
        <v>51</v>
      </c>
      <c r="D48" s="8"/>
      <c r="E48" s="9" t="n">
        <f>36136</f>
        <v>36136.0</v>
      </c>
      <c r="F48" s="8"/>
      <c r="G48" s="9" t="n">
        <f>5487246920000</f>
        <v>5.48724692E12</v>
      </c>
      <c r="H48" s="8"/>
      <c r="I48" s="9" t="n">
        <f>5012</f>
        <v>5012.0</v>
      </c>
      <c r="J48" s="8" t="s">
        <v>52</v>
      </c>
      <c r="K48" s="9" t="n">
        <f>75140</f>
        <v>75140.0</v>
      </c>
    </row>
    <row r="49">
      <c r="A49" s="6" t="s">
        <v>31</v>
      </c>
      <c r="B49" s="7" t="s">
        <v>50</v>
      </c>
      <c r="C49" s="7" t="s">
        <v>51</v>
      </c>
      <c r="D49" s="8"/>
      <c r="E49" s="9" t="n">
        <f>35820</f>
        <v>35820.0</v>
      </c>
      <c r="F49" s="8"/>
      <c r="G49" s="9" t="n">
        <f>5438394820000</f>
        <v>5.43839482E12</v>
      </c>
      <c r="H49" s="8"/>
      <c r="I49" s="9" t="n">
        <f>5858</f>
        <v>5858.0</v>
      </c>
      <c r="J49" s="8"/>
      <c r="K49" s="9" t="n">
        <f>75424</f>
        <v>75424.0</v>
      </c>
    </row>
    <row r="50">
      <c r="A50" s="6" t="s">
        <v>32</v>
      </c>
      <c r="B50" s="7" t="s">
        <v>50</v>
      </c>
      <c r="C50" s="7" t="s">
        <v>51</v>
      </c>
      <c r="D50" s="8"/>
      <c r="E50" s="9" t="n">
        <f>32788</f>
        <v>32788.0</v>
      </c>
      <c r="F50" s="8"/>
      <c r="G50" s="9" t="n">
        <f>4973873230000</f>
        <v>4.97387323E12</v>
      </c>
      <c r="H50" s="8"/>
      <c r="I50" s="9" t="n">
        <f>4076</f>
        <v>4076.0</v>
      </c>
      <c r="J50" s="8"/>
      <c r="K50" s="9" t="n">
        <f>78342</f>
        <v>78342.0</v>
      </c>
    </row>
    <row r="51">
      <c r="A51" s="6" t="s">
        <v>33</v>
      </c>
      <c r="B51" s="7" t="s">
        <v>50</v>
      </c>
      <c r="C51" s="7" t="s">
        <v>51</v>
      </c>
      <c r="D51" s="8"/>
      <c r="E51" s="9"/>
      <c r="F51" s="8"/>
      <c r="G51" s="9"/>
      <c r="H51" s="8"/>
      <c r="I51" s="9"/>
      <c r="J51" s="8"/>
      <c r="K51" s="9"/>
    </row>
    <row r="52">
      <c r="A52" s="6" t="s">
        <v>34</v>
      </c>
      <c r="B52" s="7" t="s">
        <v>50</v>
      </c>
      <c r="C52" s="7" t="s">
        <v>51</v>
      </c>
      <c r="D52" s="8"/>
      <c r="E52" s="9"/>
      <c r="F52" s="8"/>
      <c r="G52" s="9"/>
      <c r="H52" s="8"/>
      <c r="I52" s="9"/>
      <c r="J52" s="8"/>
      <c r="K52" s="9"/>
    </row>
    <row r="53">
      <c r="A53" s="6" t="s">
        <v>35</v>
      </c>
      <c r="B53" s="7" t="s">
        <v>50</v>
      </c>
      <c r="C53" s="7" t="s">
        <v>51</v>
      </c>
      <c r="D53" s="8"/>
      <c r="E53" s="9" t="n">
        <f>20607</f>
        <v>20607.0</v>
      </c>
      <c r="F53" s="8"/>
      <c r="G53" s="9" t="n">
        <f>3126499830000</f>
        <v>3.12649983E12</v>
      </c>
      <c r="H53" s="8"/>
      <c r="I53" s="9" t="n">
        <f>3018</f>
        <v>3018.0</v>
      </c>
      <c r="J53" s="8"/>
      <c r="K53" s="9" t="n">
        <f>81959</f>
        <v>81959.0</v>
      </c>
    </row>
    <row r="54">
      <c r="A54" s="6" t="s">
        <v>36</v>
      </c>
      <c r="B54" s="7" t="s">
        <v>50</v>
      </c>
      <c r="C54" s="7" t="s">
        <v>51</v>
      </c>
      <c r="D54" s="8"/>
      <c r="E54" s="9" t="n">
        <f>19089</f>
        <v>19089.0</v>
      </c>
      <c r="F54" s="8"/>
      <c r="G54" s="9" t="n">
        <f>2898020510000</f>
        <v>2.89802051E12</v>
      </c>
      <c r="H54" s="8"/>
      <c r="I54" s="9" t="n">
        <f>2643</f>
        <v>2643.0</v>
      </c>
      <c r="J54" s="8"/>
      <c r="K54" s="9" t="n">
        <f>76032</f>
        <v>76032.0</v>
      </c>
    </row>
    <row r="55">
      <c r="A55" s="6" t="s">
        <v>37</v>
      </c>
      <c r="B55" s="7" t="s">
        <v>50</v>
      </c>
      <c r="C55" s="7" t="s">
        <v>51</v>
      </c>
      <c r="D55" s="8"/>
      <c r="E55" s="9" t="n">
        <f>18467</f>
        <v>18467.0</v>
      </c>
      <c r="F55" s="8"/>
      <c r="G55" s="9" t="n">
        <f>2804796990000</f>
        <v>2.80479699E12</v>
      </c>
      <c r="H55" s="8"/>
      <c r="I55" s="9" t="n">
        <f>1655</f>
        <v>1655.0</v>
      </c>
      <c r="J55" s="8"/>
      <c r="K55" s="9" t="n">
        <f>76283</f>
        <v>76283.0</v>
      </c>
    </row>
    <row r="56">
      <c r="A56" s="6" t="s">
        <v>38</v>
      </c>
      <c r="B56" s="7" t="s">
        <v>50</v>
      </c>
      <c r="C56" s="7" t="s">
        <v>51</v>
      </c>
      <c r="D56" s="8"/>
      <c r="E56" s="9" t="n">
        <f>19163</f>
        <v>19163.0</v>
      </c>
      <c r="F56" s="8"/>
      <c r="G56" s="9" t="n">
        <f>2911206960000</f>
        <v>2.91120696E12</v>
      </c>
      <c r="H56" s="8" t="s">
        <v>52</v>
      </c>
      <c r="I56" s="9" t="n">
        <f>1562</f>
        <v>1562.0</v>
      </c>
      <c r="J56" s="8"/>
      <c r="K56" s="9" t="n">
        <f>76484</f>
        <v>76484.0</v>
      </c>
    </row>
    <row r="57">
      <c r="A57" s="6" t="s">
        <v>39</v>
      </c>
      <c r="B57" s="7" t="s">
        <v>50</v>
      </c>
      <c r="C57" s="7" t="s">
        <v>51</v>
      </c>
      <c r="D57" s="8"/>
      <c r="E57" s="9" t="n">
        <f>21871</f>
        <v>21871.0</v>
      </c>
      <c r="F57" s="8"/>
      <c r="G57" s="9" t="n">
        <f>3322684860000</f>
        <v>3.32268486E12</v>
      </c>
      <c r="H57" s="8"/>
      <c r="I57" s="9" t="n">
        <f>2029</f>
        <v>2029.0</v>
      </c>
      <c r="J57" s="8"/>
      <c r="K57" s="9" t="n">
        <f>77155</f>
        <v>77155.0</v>
      </c>
    </row>
    <row r="58">
      <c r="A58" s="6" t="s">
        <v>40</v>
      </c>
      <c r="B58" s="7" t="s">
        <v>50</v>
      </c>
      <c r="C58" s="7" t="s">
        <v>51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41</v>
      </c>
      <c r="B59" s="7" t="s">
        <v>50</v>
      </c>
      <c r="C59" s="7" t="s">
        <v>51</v>
      </c>
      <c r="D59" s="8"/>
      <c r="E59" s="9"/>
      <c r="F59" s="8"/>
      <c r="G59" s="9"/>
      <c r="H59" s="8"/>
      <c r="I59" s="9"/>
      <c r="J59" s="8"/>
      <c r="K59" s="9"/>
    </row>
    <row r="60">
      <c r="A60" s="6" t="s">
        <v>42</v>
      </c>
      <c r="B60" s="7" t="s">
        <v>50</v>
      </c>
      <c r="C60" s="7" t="s">
        <v>51</v>
      </c>
      <c r="D60" s="8" t="s">
        <v>52</v>
      </c>
      <c r="E60" s="9" t="n">
        <f>14377</f>
        <v>14377.0</v>
      </c>
      <c r="F60" s="8" t="s">
        <v>52</v>
      </c>
      <c r="G60" s="9" t="n">
        <f>2184286280000</f>
        <v>2.18428628E12</v>
      </c>
      <c r="H60" s="8"/>
      <c r="I60" s="9" t="n">
        <f>1610</f>
        <v>1610.0</v>
      </c>
      <c r="J60" s="8"/>
      <c r="K60" s="9" t="n">
        <f>77310</f>
        <v>77310.0</v>
      </c>
    </row>
    <row r="61">
      <c r="A61" s="6" t="s">
        <v>43</v>
      </c>
      <c r="B61" s="7" t="s">
        <v>50</v>
      </c>
      <c r="C61" s="7" t="s">
        <v>51</v>
      </c>
      <c r="D61" s="8"/>
      <c r="E61" s="9" t="n">
        <f>21239</f>
        <v>21239.0</v>
      </c>
      <c r="F61" s="8"/>
      <c r="G61" s="9" t="n">
        <f>3226738840000</f>
        <v>3.22673884E12</v>
      </c>
      <c r="H61" s="8"/>
      <c r="I61" s="9" t="n">
        <f>2156</f>
        <v>2156.0</v>
      </c>
      <c r="J61" s="8"/>
      <c r="K61" s="9" t="n">
        <f>77322</f>
        <v>77322.0</v>
      </c>
    </row>
    <row r="62">
      <c r="A62" s="6" t="s">
        <v>44</v>
      </c>
      <c r="B62" s="7" t="s">
        <v>50</v>
      </c>
      <c r="C62" s="7" t="s">
        <v>51</v>
      </c>
      <c r="D62" s="8"/>
      <c r="E62" s="9" t="n">
        <f>30796</f>
        <v>30796.0</v>
      </c>
      <c r="F62" s="8"/>
      <c r="G62" s="9" t="n">
        <f>4673303360000</f>
        <v>4.67330336E12</v>
      </c>
      <c r="H62" s="8"/>
      <c r="I62" s="9" t="n">
        <f>3838</f>
        <v>3838.0</v>
      </c>
      <c r="J62" s="8"/>
      <c r="K62" s="9" t="n">
        <f>77720</f>
        <v>77720.0</v>
      </c>
    </row>
    <row r="63">
      <c r="A63" s="6" t="s">
        <v>45</v>
      </c>
      <c r="B63" s="7" t="s">
        <v>50</v>
      </c>
      <c r="C63" s="7" t="s">
        <v>51</v>
      </c>
      <c r="D63" s="8"/>
      <c r="E63" s="9" t="n">
        <f>28174</f>
        <v>28174.0</v>
      </c>
      <c r="F63" s="8"/>
      <c r="G63" s="9" t="n">
        <f>4275880740000</f>
        <v>4.27588074E12</v>
      </c>
      <c r="H63" s="8"/>
      <c r="I63" s="9" t="n">
        <f>3030</f>
        <v>3030.0</v>
      </c>
      <c r="J63" s="8"/>
      <c r="K63" s="9" t="n">
        <f>77772</f>
        <v>77772.0</v>
      </c>
    </row>
    <row r="64">
      <c r="A64" s="6" t="s">
        <v>46</v>
      </c>
      <c r="B64" s="7" t="s">
        <v>50</v>
      </c>
      <c r="C64" s="7" t="s">
        <v>51</v>
      </c>
      <c r="D64" s="8" t="s">
        <v>53</v>
      </c>
      <c r="E64" s="9" t="n">
        <f>50300</f>
        <v>50300.0</v>
      </c>
      <c r="F64" s="8" t="s">
        <v>53</v>
      </c>
      <c r="G64" s="9" t="n">
        <f>7622563750000</f>
        <v>7.62256375E12</v>
      </c>
      <c r="H64" s="8" t="s">
        <v>53</v>
      </c>
      <c r="I64" s="9" t="n">
        <f>5877</f>
        <v>5877.0</v>
      </c>
      <c r="J64" s="8"/>
      <c r="K64" s="9" t="n">
        <f>82869</f>
        <v>82869.0</v>
      </c>
    </row>
    <row r="65">
      <c r="A65" s="6" t="s">
        <v>47</v>
      </c>
      <c r="B65" s="7" t="s">
        <v>50</v>
      </c>
      <c r="C65" s="7" t="s">
        <v>51</v>
      </c>
      <c r="D65" s="8"/>
      <c r="E65" s="9"/>
      <c r="F65" s="8"/>
      <c r="G65" s="9"/>
      <c r="H65" s="8"/>
      <c r="I65" s="9"/>
      <c r="J65" s="8"/>
      <c r="K65" s="9"/>
    </row>
    <row r="66">
      <c r="A66" s="6" t="s">
        <v>48</v>
      </c>
      <c r="B66" s="7" t="s">
        <v>50</v>
      </c>
      <c r="C66" s="7" t="s">
        <v>51</v>
      </c>
      <c r="D66" s="8"/>
      <c r="E66" s="9"/>
      <c r="F66" s="8"/>
      <c r="G66" s="9"/>
      <c r="H66" s="8"/>
      <c r="I66" s="9"/>
      <c r="J66" s="8"/>
      <c r="K66" s="9"/>
    </row>
    <row r="67">
      <c r="A67" s="6" t="s">
        <v>49</v>
      </c>
      <c r="B67" s="7" t="s">
        <v>50</v>
      </c>
      <c r="C67" s="7" t="s">
        <v>51</v>
      </c>
      <c r="D67" s="8"/>
      <c r="E67" s="9" t="n">
        <f>33012</f>
        <v>33012.0</v>
      </c>
      <c r="F67" s="8"/>
      <c r="G67" s="9" t="n">
        <f>5002773210000</f>
        <v>5.00277321E12</v>
      </c>
      <c r="H67" s="8"/>
      <c r="I67" s="9" t="n">
        <f>3532</f>
        <v>3532.0</v>
      </c>
      <c r="J67" s="8" t="s">
        <v>53</v>
      </c>
      <c r="K67" s="9" t="n">
        <f>83329</f>
        <v>83329.0</v>
      </c>
    </row>
    <row r="68">
      <c r="A68" s="6" t="s">
        <v>16</v>
      </c>
      <c r="B68" s="7" t="s">
        <v>54</v>
      </c>
      <c r="C68" s="7" t="s">
        <v>55</v>
      </c>
      <c r="D68" s="8"/>
      <c r="E68" s="9"/>
      <c r="F68" s="8"/>
      <c r="G68" s="9"/>
      <c r="H68" s="8"/>
      <c r="I68" s="9"/>
      <c r="J68" s="8"/>
      <c r="K68" s="9"/>
    </row>
    <row r="69">
      <c r="A69" s="6" t="s">
        <v>19</v>
      </c>
      <c r="B69" s="7" t="s">
        <v>54</v>
      </c>
      <c r="C69" s="7" t="s">
        <v>55</v>
      </c>
      <c r="D69" s="8"/>
      <c r="E69" s="9"/>
      <c r="F69" s="8"/>
      <c r="G69" s="9"/>
      <c r="H69" s="8"/>
      <c r="I69" s="9"/>
      <c r="J69" s="8"/>
      <c r="K69" s="9"/>
    </row>
    <row r="70">
      <c r="A70" s="6" t="s">
        <v>20</v>
      </c>
      <c r="B70" s="7" t="s">
        <v>54</v>
      </c>
      <c r="C70" s="7" t="s">
        <v>55</v>
      </c>
      <c r="D70" s="8" t="s">
        <v>52</v>
      </c>
      <c r="E70" s="9" t="str">
        <f>"－"</f>
        <v>－</v>
      </c>
      <c r="F70" s="8" t="s">
        <v>52</v>
      </c>
      <c r="G70" s="9" t="str">
        <f>"－"</f>
        <v>－</v>
      </c>
      <c r="H70" s="8" t="s">
        <v>21</v>
      </c>
      <c r="I70" s="9" t="str">
        <f>"－"</f>
        <v>－</v>
      </c>
      <c r="J70" s="8"/>
      <c r="K70" s="9" t="n">
        <f>36</f>
        <v>36.0</v>
      </c>
    </row>
    <row r="71">
      <c r="A71" s="6" t="s">
        <v>22</v>
      </c>
      <c r="B71" s="7" t="s">
        <v>54</v>
      </c>
      <c r="C71" s="7" t="s">
        <v>55</v>
      </c>
      <c r="D71" s="8"/>
      <c r="E71" s="9" t="str">
        <f>"－"</f>
        <v>－</v>
      </c>
      <c r="F71" s="8"/>
      <c r="G71" s="9" t="str">
        <f>"－"</f>
        <v>－</v>
      </c>
      <c r="H71" s="8"/>
      <c r="I71" s="9" t="str">
        <f>"－"</f>
        <v>－</v>
      </c>
      <c r="J71" s="8"/>
      <c r="K71" s="9" t="n">
        <f>36</f>
        <v>36.0</v>
      </c>
    </row>
    <row r="72">
      <c r="A72" s="6" t="s">
        <v>23</v>
      </c>
      <c r="B72" s="7" t="s">
        <v>54</v>
      </c>
      <c r="C72" s="7" t="s">
        <v>55</v>
      </c>
      <c r="D72" s="8"/>
      <c r="E72" s="9" t="str">
        <f>"－"</f>
        <v>－</v>
      </c>
      <c r="F72" s="8"/>
      <c r="G72" s="9" t="str">
        <f>"－"</f>
        <v>－</v>
      </c>
      <c r="H72" s="8"/>
      <c r="I72" s="9" t="str">
        <f>"－"</f>
        <v>－</v>
      </c>
      <c r="J72" s="8"/>
      <c r="K72" s="9" t="n">
        <f>36</f>
        <v>36.0</v>
      </c>
    </row>
    <row r="73">
      <c r="A73" s="6" t="s">
        <v>24</v>
      </c>
      <c r="B73" s="7" t="s">
        <v>54</v>
      </c>
      <c r="C73" s="7" t="s">
        <v>55</v>
      </c>
      <c r="D73" s="8"/>
      <c r="E73" s="9" t="str">
        <f>"－"</f>
        <v>－</v>
      </c>
      <c r="F73" s="8"/>
      <c r="G73" s="9" t="str">
        <f>"－"</f>
        <v>－</v>
      </c>
      <c r="H73" s="8"/>
      <c r="I73" s="9" t="str">
        <f>"－"</f>
        <v>－</v>
      </c>
      <c r="J73" s="8"/>
      <c r="K73" s="9" t="n">
        <f>36</f>
        <v>36.0</v>
      </c>
    </row>
    <row r="74">
      <c r="A74" s="6" t="s">
        <v>25</v>
      </c>
      <c r="B74" s="7" t="s">
        <v>54</v>
      </c>
      <c r="C74" s="7" t="s">
        <v>55</v>
      </c>
      <c r="D74" s="8"/>
      <c r="E74" s="9" t="str">
        <f>"－"</f>
        <v>－</v>
      </c>
      <c r="F74" s="8"/>
      <c r="G74" s="9" t="str">
        <f>"－"</f>
        <v>－</v>
      </c>
      <c r="H74" s="8"/>
      <c r="I74" s="9" t="str">
        <f>"－"</f>
        <v>－</v>
      </c>
      <c r="J74" s="8"/>
      <c r="K74" s="9" t="n">
        <f>36</f>
        <v>36.0</v>
      </c>
    </row>
    <row r="75">
      <c r="A75" s="6" t="s">
        <v>26</v>
      </c>
      <c r="B75" s="7" t="s">
        <v>54</v>
      </c>
      <c r="C75" s="7" t="s">
        <v>55</v>
      </c>
      <c r="D75" s="8"/>
      <c r="E75" s="9"/>
      <c r="F75" s="8"/>
      <c r="G75" s="9"/>
      <c r="H75" s="8"/>
      <c r="I75" s="9"/>
      <c r="J75" s="8"/>
      <c r="K75" s="9"/>
    </row>
    <row r="76">
      <c r="A76" s="6" t="s">
        <v>27</v>
      </c>
      <c r="B76" s="7" t="s">
        <v>54</v>
      </c>
      <c r="C76" s="7" t="s">
        <v>55</v>
      </c>
      <c r="D76" s="8"/>
      <c r="E76" s="9"/>
      <c r="F76" s="8"/>
      <c r="G76" s="9"/>
      <c r="H76" s="8"/>
      <c r="I76" s="9"/>
      <c r="J76" s="8"/>
      <c r="K76" s="9"/>
    </row>
    <row r="77">
      <c r="A77" s="6" t="s">
        <v>28</v>
      </c>
      <c r="B77" s="7" t="s">
        <v>54</v>
      </c>
      <c r="C77" s="7" t="s">
        <v>55</v>
      </c>
      <c r="D77" s="8"/>
      <c r="E77" s="9"/>
      <c r="F77" s="8"/>
      <c r="G77" s="9"/>
      <c r="H77" s="8"/>
      <c r="I77" s="9"/>
      <c r="J77" s="8"/>
      <c r="K77" s="9"/>
    </row>
    <row r="78">
      <c r="A78" s="6" t="s">
        <v>29</v>
      </c>
      <c r="B78" s="7" t="s">
        <v>54</v>
      </c>
      <c r="C78" s="7" t="s">
        <v>55</v>
      </c>
      <c r="D78" s="8"/>
      <c r="E78" s="9" t="str">
        <f>"－"</f>
        <v>－</v>
      </c>
      <c r="F78" s="8"/>
      <c r="G78" s="9" t="str">
        <f>"－"</f>
        <v>－</v>
      </c>
      <c r="H78" s="8"/>
      <c r="I78" s="9" t="str">
        <f>"－"</f>
        <v>－</v>
      </c>
      <c r="J78" s="8"/>
      <c r="K78" s="9" t="n">
        <f>36</f>
        <v>36.0</v>
      </c>
    </row>
    <row r="79">
      <c r="A79" s="6" t="s">
        <v>30</v>
      </c>
      <c r="B79" s="7" t="s">
        <v>54</v>
      </c>
      <c r="C79" s="7" t="s">
        <v>55</v>
      </c>
      <c r="D79" s="8"/>
      <c r="E79" s="9" t="n">
        <f>3</f>
        <v>3.0</v>
      </c>
      <c r="F79" s="8"/>
      <c r="G79" s="9" t="n">
        <f>45550000</f>
        <v>4.555E7</v>
      </c>
      <c r="H79" s="8"/>
      <c r="I79" s="9" t="str">
        <f>"－"</f>
        <v>－</v>
      </c>
      <c r="J79" s="8"/>
      <c r="K79" s="9" t="n">
        <f>34</f>
        <v>34.0</v>
      </c>
    </row>
    <row r="80">
      <c r="A80" s="6" t="s">
        <v>31</v>
      </c>
      <c r="B80" s="7" t="s">
        <v>54</v>
      </c>
      <c r="C80" s="7" t="s">
        <v>55</v>
      </c>
      <c r="D80" s="8"/>
      <c r="E80" s="9" t="n">
        <f>1</f>
        <v>1.0</v>
      </c>
      <c r="F80" s="8"/>
      <c r="G80" s="9" t="n">
        <f>15187000</f>
        <v>1.5187E7</v>
      </c>
      <c r="H80" s="8"/>
      <c r="I80" s="9" t="str">
        <f>"－"</f>
        <v>－</v>
      </c>
      <c r="J80" s="8"/>
      <c r="K80" s="9" t="n">
        <f>35</f>
        <v>35.0</v>
      </c>
    </row>
    <row r="81">
      <c r="A81" s="6" t="s">
        <v>32</v>
      </c>
      <c r="B81" s="7" t="s">
        <v>54</v>
      </c>
      <c r="C81" s="7" t="s">
        <v>55</v>
      </c>
      <c r="D81" s="8"/>
      <c r="E81" s="9" t="n">
        <f>1</f>
        <v>1.0</v>
      </c>
      <c r="F81" s="8"/>
      <c r="G81" s="9" t="n">
        <f>15160500</f>
        <v>1.51605E7</v>
      </c>
      <c r="H81" s="8"/>
      <c r="I81" s="9" t="str">
        <f>"－"</f>
        <v>－</v>
      </c>
      <c r="J81" s="8"/>
      <c r="K81" s="9" t="n">
        <f>36</f>
        <v>36.0</v>
      </c>
    </row>
    <row r="82">
      <c r="A82" s="6" t="s">
        <v>33</v>
      </c>
      <c r="B82" s="7" t="s">
        <v>54</v>
      </c>
      <c r="C82" s="7" t="s">
        <v>55</v>
      </c>
      <c r="D82" s="8"/>
      <c r="E82" s="9"/>
      <c r="F82" s="8"/>
      <c r="G82" s="9"/>
      <c r="H82" s="8"/>
      <c r="I82" s="9"/>
      <c r="J82" s="8"/>
      <c r="K82" s="9"/>
    </row>
    <row r="83">
      <c r="A83" s="6" t="s">
        <v>34</v>
      </c>
      <c r="B83" s="7" t="s">
        <v>54</v>
      </c>
      <c r="C83" s="7" t="s">
        <v>55</v>
      </c>
      <c r="D83" s="8"/>
      <c r="E83" s="9"/>
      <c r="F83" s="8"/>
      <c r="G83" s="9"/>
      <c r="H83" s="8"/>
      <c r="I83" s="9"/>
      <c r="J83" s="8"/>
      <c r="K83" s="9"/>
    </row>
    <row r="84">
      <c r="A84" s="6" t="s">
        <v>35</v>
      </c>
      <c r="B84" s="7" t="s">
        <v>54</v>
      </c>
      <c r="C84" s="7" t="s">
        <v>55</v>
      </c>
      <c r="D84" s="8"/>
      <c r="E84" s="9" t="str">
        <f>"－"</f>
        <v>－</v>
      </c>
      <c r="F84" s="8"/>
      <c r="G84" s="9" t="str">
        <f>"－"</f>
        <v>－</v>
      </c>
      <c r="H84" s="8"/>
      <c r="I84" s="9" t="str">
        <f>"－"</f>
        <v>－</v>
      </c>
      <c r="J84" s="8"/>
      <c r="K84" s="9" t="n">
        <f>36</f>
        <v>36.0</v>
      </c>
    </row>
    <row r="85">
      <c r="A85" s="6" t="s">
        <v>36</v>
      </c>
      <c r="B85" s="7" t="s">
        <v>54</v>
      </c>
      <c r="C85" s="7" t="s">
        <v>55</v>
      </c>
      <c r="D85" s="8"/>
      <c r="E85" s="9" t="n">
        <f>1</f>
        <v>1.0</v>
      </c>
      <c r="F85" s="8"/>
      <c r="G85" s="9" t="n">
        <f>15187000</f>
        <v>1.5187E7</v>
      </c>
      <c r="H85" s="8"/>
      <c r="I85" s="9" t="str">
        <f>"－"</f>
        <v>－</v>
      </c>
      <c r="J85" s="8" t="s">
        <v>53</v>
      </c>
      <c r="K85" s="9" t="n">
        <f>37</f>
        <v>37.0</v>
      </c>
    </row>
    <row r="86">
      <c r="A86" s="6" t="s">
        <v>37</v>
      </c>
      <c r="B86" s="7" t="s">
        <v>54</v>
      </c>
      <c r="C86" s="7" t="s">
        <v>55</v>
      </c>
      <c r="D86" s="8"/>
      <c r="E86" s="9" t="str">
        <f>"－"</f>
        <v>－</v>
      </c>
      <c r="F86" s="8"/>
      <c r="G86" s="9" t="str">
        <f>"－"</f>
        <v>－</v>
      </c>
      <c r="H86" s="8"/>
      <c r="I86" s="9" t="str">
        <f>"－"</f>
        <v>－</v>
      </c>
      <c r="J86" s="8"/>
      <c r="K86" s="9" t="n">
        <f>37</f>
        <v>37.0</v>
      </c>
    </row>
    <row r="87">
      <c r="A87" s="6" t="s">
        <v>38</v>
      </c>
      <c r="B87" s="7" t="s">
        <v>54</v>
      </c>
      <c r="C87" s="7" t="s">
        <v>55</v>
      </c>
      <c r="D87" s="8"/>
      <c r="E87" s="9" t="n">
        <f>1</f>
        <v>1.0</v>
      </c>
      <c r="F87" s="8"/>
      <c r="G87" s="9" t="n">
        <f>15187500</f>
        <v>1.51875E7</v>
      </c>
      <c r="H87" s="8"/>
      <c r="I87" s="9" t="str">
        <f>"－"</f>
        <v>－</v>
      </c>
      <c r="J87" s="8"/>
      <c r="K87" s="9" t="n">
        <f>36</f>
        <v>36.0</v>
      </c>
    </row>
    <row r="88">
      <c r="A88" s="6" t="s">
        <v>39</v>
      </c>
      <c r="B88" s="7" t="s">
        <v>54</v>
      </c>
      <c r="C88" s="7" t="s">
        <v>55</v>
      </c>
      <c r="D88" s="8"/>
      <c r="E88" s="9" t="str">
        <f>"－"</f>
        <v>－</v>
      </c>
      <c r="F88" s="8"/>
      <c r="G88" s="9" t="str">
        <f>"－"</f>
        <v>－</v>
      </c>
      <c r="H88" s="8"/>
      <c r="I88" s="9" t="str">
        <f>"－"</f>
        <v>－</v>
      </c>
      <c r="J88" s="8"/>
      <c r="K88" s="9" t="n">
        <f>36</f>
        <v>36.0</v>
      </c>
    </row>
    <row r="89">
      <c r="A89" s="6" t="s">
        <v>40</v>
      </c>
      <c r="B89" s="7" t="s">
        <v>54</v>
      </c>
      <c r="C89" s="7" t="s">
        <v>55</v>
      </c>
      <c r="D89" s="8"/>
      <c r="E89" s="9"/>
      <c r="F89" s="8"/>
      <c r="G89" s="9"/>
      <c r="H89" s="8"/>
      <c r="I89" s="9"/>
      <c r="J89" s="8"/>
      <c r="K89" s="9"/>
    </row>
    <row r="90">
      <c r="A90" s="6" t="s">
        <v>41</v>
      </c>
      <c r="B90" s="7" t="s">
        <v>54</v>
      </c>
      <c r="C90" s="7" t="s">
        <v>55</v>
      </c>
      <c r="D90" s="8"/>
      <c r="E90" s="9"/>
      <c r="F90" s="8"/>
      <c r="G90" s="9"/>
      <c r="H90" s="8"/>
      <c r="I90" s="9"/>
      <c r="J90" s="8"/>
      <c r="K90" s="9"/>
    </row>
    <row r="91">
      <c r="A91" s="6" t="s">
        <v>42</v>
      </c>
      <c r="B91" s="7" t="s">
        <v>54</v>
      </c>
      <c r="C91" s="7" t="s">
        <v>55</v>
      </c>
      <c r="D91" s="8"/>
      <c r="E91" s="9" t="str">
        <f>"－"</f>
        <v>－</v>
      </c>
      <c r="F91" s="8"/>
      <c r="G91" s="9" t="str">
        <f>"－"</f>
        <v>－</v>
      </c>
      <c r="H91" s="8"/>
      <c r="I91" s="9" t="str">
        <f>"－"</f>
        <v>－</v>
      </c>
      <c r="J91" s="8"/>
      <c r="K91" s="9" t="n">
        <f>36</f>
        <v>36.0</v>
      </c>
    </row>
    <row r="92">
      <c r="A92" s="6" t="s">
        <v>43</v>
      </c>
      <c r="B92" s="7" t="s">
        <v>54</v>
      </c>
      <c r="C92" s="7" t="s">
        <v>55</v>
      </c>
      <c r="D92" s="8"/>
      <c r="E92" s="9" t="str">
        <f>"－"</f>
        <v>－</v>
      </c>
      <c r="F92" s="8"/>
      <c r="G92" s="9" t="str">
        <f>"－"</f>
        <v>－</v>
      </c>
      <c r="H92" s="8"/>
      <c r="I92" s="9" t="str">
        <f>"－"</f>
        <v>－</v>
      </c>
      <c r="J92" s="8"/>
      <c r="K92" s="9" t="n">
        <f>36</f>
        <v>36.0</v>
      </c>
    </row>
    <row r="93">
      <c r="A93" s="6" t="s">
        <v>44</v>
      </c>
      <c r="B93" s="7" t="s">
        <v>54</v>
      </c>
      <c r="C93" s="7" t="s">
        <v>55</v>
      </c>
      <c r="D93" s="8"/>
      <c r="E93" s="9" t="n">
        <f>4</f>
        <v>4.0</v>
      </c>
      <c r="F93" s="8"/>
      <c r="G93" s="9" t="n">
        <f>60680000</f>
        <v>6.068E7</v>
      </c>
      <c r="H93" s="8"/>
      <c r="I93" s="9" t="str">
        <f>"－"</f>
        <v>－</v>
      </c>
      <c r="J93" s="8"/>
      <c r="K93" s="9" t="n">
        <f>33</f>
        <v>33.0</v>
      </c>
    </row>
    <row r="94">
      <c r="A94" s="6" t="s">
        <v>45</v>
      </c>
      <c r="B94" s="7" t="s">
        <v>54</v>
      </c>
      <c r="C94" s="7" t="s">
        <v>55</v>
      </c>
      <c r="D94" s="8"/>
      <c r="E94" s="9" t="str">
        <f>"－"</f>
        <v>－</v>
      </c>
      <c r="F94" s="8"/>
      <c r="G94" s="9" t="str">
        <f>"－"</f>
        <v>－</v>
      </c>
      <c r="H94" s="8"/>
      <c r="I94" s="9" t="str">
        <f>"－"</f>
        <v>－</v>
      </c>
      <c r="J94" s="8"/>
      <c r="K94" s="9" t="n">
        <f>33</f>
        <v>33.0</v>
      </c>
    </row>
    <row r="95">
      <c r="A95" s="6" t="s">
        <v>46</v>
      </c>
      <c r="B95" s="7" t="s">
        <v>54</v>
      </c>
      <c r="C95" s="7" t="s">
        <v>55</v>
      </c>
      <c r="D95" s="8" t="s">
        <v>53</v>
      </c>
      <c r="E95" s="9" t="n">
        <f>6</f>
        <v>6.0</v>
      </c>
      <c r="F95" s="8" t="s">
        <v>53</v>
      </c>
      <c r="G95" s="9" t="n">
        <f>90893500</f>
        <v>9.08935E7</v>
      </c>
      <c r="H95" s="8"/>
      <c r="I95" s="9" t="str">
        <f>"－"</f>
        <v>－</v>
      </c>
      <c r="J95" s="8"/>
      <c r="K95" s="9" t="n">
        <f>33</f>
        <v>33.0</v>
      </c>
    </row>
    <row r="96">
      <c r="A96" s="6" t="s">
        <v>47</v>
      </c>
      <c r="B96" s="7" t="s">
        <v>54</v>
      </c>
      <c r="C96" s="7" t="s">
        <v>55</v>
      </c>
      <c r="D96" s="8"/>
      <c r="E96" s="9"/>
      <c r="F96" s="8"/>
      <c r="G96" s="9"/>
      <c r="H96" s="8"/>
      <c r="I96" s="9"/>
      <c r="J96" s="8"/>
      <c r="K96" s="9"/>
    </row>
    <row r="97">
      <c r="A97" s="6" t="s">
        <v>48</v>
      </c>
      <c r="B97" s="7" t="s">
        <v>54</v>
      </c>
      <c r="C97" s="7" t="s">
        <v>55</v>
      </c>
      <c r="D97" s="8"/>
      <c r="E97" s="9"/>
      <c r="F97" s="8"/>
      <c r="G97" s="9"/>
      <c r="H97" s="8"/>
      <c r="I97" s="9"/>
      <c r="J97" s="8"/>
      <c r="K97" s="9"/>
    </row>
    <row r="98">
      <c r="A98" s="6" t="s">
        <v>49</v>
      </c>
      <c r="B98" s="7" t="s">
        <v>54</v>
      </c>
      <c r="C98" s="7" t="s">
        <v>55</v>
      </c>
      <c r="D98" s="8"/>
      <c r="E98" s="9" t="n">
        <f>1</f>
        <v>1.0</v>
      </c>
      <c r="F98" s="8"/>
      <c r="G98" s="9" t="n">
        <f>15154000</f>
        <v>1.5154E7</v>
      </c>
      <c r="H98" s="8"/>
      <c r="I98" s="9" t="str">
        <f>"－"</f>
        <v>－</v>
      </c>
      <c r="J98" s="8" t="s">
        <v>52</v>
      </c>
      <c r="K98" s="9" t="n">
        <f>32</f>
        <v>32.0</v>
      </c>
    </row>
    <row r="99">
      <c r="A99" s="6" t="s">
        <v>16</v>
      </c>
      <c r="B99" s="7" t="s">
        <v>56</v>
      </c>
      <c r="C99" s="7" t="s">
        <v>57</v>
      </c>
      <c r="D99" s="8"/>
      <c r="E99" s="9"/>
      <c r="F99" s="8"/>
      <c r="G99" s="9"/>
      <c r="H99" s="8"/>
      <c r="I99" s="9"/>
      <c r="J99" s="8"/>
      <c r="K99" s="9"/>
    </row>
    <row r="100">
      <c r="A100" s="6" t="s">
        <v>19</v>
      </c>
      <c r="B100" s="7" t="s">
        <v>56</v>
      </c>
      <c r="C100" s="7" t="s">
        <v>57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20</v>
      </c>
      <c r="B101" s="7" t="s">
        <v>56</v>
      </c>
      <c r="C101" s="7" t="s">
        <v>57</v>
      </c>
      <c r="D101" s="8" t="s">
        <v>21</v>
      </c>
      <c r="E101" s="9" t="str">
        <f>"－"</f>
        <v>－</v>
      </c>
      <c r="F101" s="8" t="s">
        <v>21</v>
      </c>
      <c r="G101" s="9" t="str">
        <f>"－"</f>
        <v>－</v>
      </c>
      <c r="H101" s="8" t="s">
        <v>21</v>
      </c>
      <c r="I101" s="9" t="str">
        <f>"－"</f>
        <v>－</v>
      </c>
      <c r="J101" s="8" t="s">
        <v>21</v>
      </c>
      <c r="K101" s="9" t="str">
        <f>"－"</f>
        <v>－</v>
      </c>
    </row>
    <row r="102">
      <c r="A102" s="6" t="s">
        <v>22</v>
      </c>
      <c r="B102" s="7" t="s">
        <v>56</v>
      </c>
      <c r="C102" s="7" t="s">
        <v>57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23</v>
      </c>
      <c r="B103" s="7" t="s">
        <v>56</v>
      </c>
      <c r="C103" s="7" t="s">
        <v>57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24</v>
      </c>
      <c r="B104" s="7" t="s">
        <v>56</v>
      </c>
      <c r="C104" s="7" t="s">
        <v>57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/>
      <c r="F106" s="8"/>
      <c r="G106" s="9"/>
      <c r="H106" s="8"/>
      <c r="I106" s="9"/>
      <c r="J106" s="8"/>
      <c r="K106" s="9"/>
    </row>
    <row r="107">
      <c r="A107" s="6" t="s">
        <v>27</v>
      </c>
      <c r="B107" s="7" t="s">
        <v>56</v>
      </c>
      <c r="C107" s="7" t="s">
        <v>57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28</v>
      </c>
      <c r="B108" s="7" t="s">
        <v>56</v>
      </c>
      <c r="C108" s="7" t="s">
        <v>57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29</v>
      </c>
      <c r="B109" s="7" t="s">
        <v>56</v>
      </c>
      <c r="C109" s="7" t="s">
        <v>57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30</v>
      </c>
      <c r="B110" s="7" t="s">
        <v>56</v>
      </c>
      <c r="C110" s="7" t="s">
        <v>57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31</v>
      </c>
      <c r="B111" s="7" t="s">
        <v>56</v>
      </c>
      <c r="C111" s="7" t="s">
        <v>57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/>
      <c r="F113" s="8"/>
      <c r="G113" s="9"/>
      <c r="H113" s="8"/>
      <c r="I113" s="9"/>
      <c r="J113" s="8"/>
      <c r="K113" s="9"/>
    </row>
    <row r="114">
      <c r="A114" s="6" t="s">
        <v>34</v>
      </c>
      <c r="B114" s="7" t="s">
        <v>56</v>
      </c>
      <c r="C114" s="7" t="s">
        <v>57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35</v>
      </c>
      <c r="B115" s="7" t="s">
        <v>56</v>
      </c>
      <c r="C115" s="7" t="s">
        <v>57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36</v>
      </c>
      <c r="B116" s="7" t="s">
        <v>56</v>
      </c>
      <c r="C116" s="7" t="s">
        <v>57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37</v>
      </c>
      <c r="B117" s="7" t="s">
        <v>56</v>
      </c>
      <c r="C117" s="7" t="s">
        <v>57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38</v>
      </c>
      <c r="B118" s="7" t="s">
        <v>56</v>
      </c>
      <c r="C118" s="7" t="s">
        <v>57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/>
      <c r="F120" s="8"/>
      <c r="G120" s="9"/>
      <c r="H120" s="8"/>
      <c r="I120" s="9"/>
      <c r="J120" s="8"/>
      <c r="K120" s="9"/>
    </row>
    <row r="121">
      <c r="A121" s="6" t="s">
        <v>41</v>
      </c>
      <c r="B121" s="7" t="s">
        <v>56</v>
      </c>
      <c r="C121" s="7" t="s">
        <v>57</v>
      </c>
      <c r="D121" s="8"/>
      <c r="E121" s="9"/>
      <c r="F121" s="8"/>
      <c r="G121" s="9"/>
      <c r="H121" s="8"/>
      <c r="I121" s="9"/>
      <c r="J121" s="8"/>
      <c r="K121" s="9"/>
    </row>
    <row r="122">
      <c r="A122" s="6" t="s">
        <v>42</v>
      </c>
      <c r="B122" s="7" t="s">
        <v>56</v>
      </c>
      <c r="C122" s="7" t="s">
        <v>57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43</v>
      </c>
      <c r="B123" s="7" t="s">
        <v>56</v>
      </c>
      <c r="C123" s="7" t="s">
        <v>57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44</v>
      </c>
      <c r="B124" s="7" t="s">
        <v>56</v>
      </c>
      <c r="C124" s="7" t="s">
        <v>57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/>
      <c r="F127" s="8"/>
      <c r="G127" s="9"/>
      <c r="H127" s="8"/>
      <c r="I127" s="9"/>
      <c r="J127" s="8"/>
      <c r="K127" s="9"/>
    </row>
    <row r="128">
      <c r="A128" s="6" t="s">
        <v>48</v>
      </c>
      <c r="B128" s="7" t="s">
        <v>56</v>
      </c>
      <c r="C128" s="7" t="s">
        <v>57</v>
      </c>
      <c r="D128" s="8"/>
      <c r="E128" s="9"/>
      <c r="F128" s="8"/>
      <c r="G128" s="9"/>
      <c r="H128" s="8"/>
      <c r="I128" s="9"/>
      <c r="J128" s="8"/>
      <c r="K128" s="9"/>
    </row>
    <row r="129">
      <c r="A129" s="6" t="s">
        <v>49</v>
      </c>
      <c r="B129" s="7" t="s">
        <v>56</v>
      </c>
      <c r="C129" s="7" t="s">
        <v>57</v>
      </c>
      <c r="D129" s="8"/>
      <c r="E129" s="9" t="str">
        <f>"－"</f>
        <v>－</v>
      </c>
      <c r="F129" s="8"/>
      <c r="G129" s="9" t="str">
        <f>"－"</f>
        <v>－</v>
      </c>
      <c r="H129" s="8"/>
      <c r="I129" s="9" t="str">
        <f>"－"</f>
        <v>－</v>
      </c>
      <c r="J129" s="8"/>
      <c r="K129" s="9" t="str">
        <f>"－"</f>
        <v>－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2020-05-11T05:30:05Z</dcterms:modified>
</cp:coreProperties>
</file>