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<sst xmlns="http://schemas.openxmlformats.org/spreadsheetml/2006/main" count="399" uniqueCount="57">
  <si>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</si>
  <si>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</si>
  <si>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</si>
  <si>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</si>
  <si>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</si>
  <si>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</si>
  <si>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</si>
  <si>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</si>
  <si>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</si>
  <si>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</si>
  <si>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</si>
  <si>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</si>
  <si>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</si>
  <si>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</si>
  <si>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</si>
  <si>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</si>
  <si>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9.1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</si>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</sst>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5"/>
  <sheetViews>
    <sheetView showGridLines="0" tabSelected="1" view="pageBreakPreview" workbookViewId="0" zoomScaleNormal="55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1" t="s">
        <v>0</v>
      </c>
      <c r="B1" s="11"/>
      <c r="C1" s="11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1" t="s">
        <v>1</v>
      </c>
      <c r="B2" s="11"/>
      <c r="C2" s="11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2" t="s">
        <v>5</v>
      </c>
      <c r="C4" s="12" t="s">
        <v>6</v>
      </c>
      <c r="D4" s="14" t="s">
        <v>7</v>
      </c>
      <c r="E4" s="14"/>
      <c r="F4" s="14" t="s">
        <v>8</v>
      </c>
      <c r="G4" s="14"/>
      <c r="H4" s="14" t="s">
        <v>9</v>
      </c>
      <c r="I4" s="14"/>
      <c r="J4" s="14" t="s">
        <v>10</v>
      </c>
      <c r="K4" s="14"/>
    </row>
    <row customHeight="1" ht="17.100000000000001" r="5" spans="1:11">
      <c r="A5" s="5" t="s">
        <v>11</v>
      </c>
      <c r="B5" s="13"/>
      <c r="C5" s="13"/>
      <c r="D5" s="14" t="s">
        <v>12</v>
      </c>
      <c r="E5" s="14"/>
      <c r="F5" s="14" t="s">
        <v>13</v>
      </c>
      <c r="G5" s="14"/>
      <c r="H5" s="14" t="s">
        <v>14</v>
      </c>
      <c r="I5" s="14"/>
      <c r="J5" s="15" t="s">
        <v>15</v>
      </c>
      <c r="K5" s="16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/>
      <c r="F11" s="8"/>
      <c r="G11" s="9"/>
      <c r="H11" s="8"/>
      <c r="I11" s="9"/>
      <c r="J11" s="8"/>
      <c r="K11" s="9"/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/>
      <c r="F17" s="8"/>
      <c r="G17" s="9"/>
      <c r="H17" s="8"/>
      <c r="I17" s="9"/>
      <c r="J17" s="8"/>
      <c r="K17" s="9"/>
    </row>
    <row r="18">
      <c r="A18" s="6" t="s">
        <v>31</v>
      </c>
      <c r="B18" s="7" t="s">
        <v>17</v>
      </c>
      <c r="C18" s="7" t="s">
        <v>18</v>
      </c>
      <c r="D18" s="8"/>
      <c r="E18" s="9"/>
      <c r="F18" s="8"/>
      <c r="G18" s="9"/>
      <c r="H18" s="8"/>
      <c r="I18" s="9"/>
      <c r="J18" s="8"/>
      <c r="K18" s="9"/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/>
      <c r="F24" s="8"/>
      <c r="G24" s="9"/>
      <c r="H24" s="8"/>
      <c r="I24" s="9"/>
      <c r="J24" s="8"/>
      <c r="K24" s="9"/>
    </row>
    <row r="25">
      <c r="A25" s="6" t="s">
        <v>38</v>
      </c>
      <c r="B25" s="7" t="s">
        <v>17</v>
      </c>
      <c r="C25" s="7" t="s">
        <v>18</v>
      </c>
      <c r="D25" s="8"/>
      <c r="E25" s="9"/>
      <c r="F25" s="8"/>
      <c r="G25" s="9"/>
      <c r="H25" s="8"/>
      <c r="I25" s="9"/>
      <c r="J25" s="8"/>
      <c r="K25" s="9"/>
    </row>
    <row r="26">
      <c r="A26" s="6" t="s">
        <v>39</v>
      </c>
      <c r="B26" s="7" t="s">
        <v>17</v>
      </c>
      <c r="C26" s="7" t="s">
        <v>18</v>
      </c>
      <c r="D26" s="8"/>
      <c r="E26" s="9"/>
      <c r="F26" s="8"/>
      <c r="G26" s="9"/>
      <c r="H26" s="8"/>
      <c r="I26" s="9"/>
      <c r="J26" s="8"/>
      <c r="K26" s="9"/>
    </row>
    <row r="27">
      <c r="A27" s="6" t="s">
        <v>40</v>
      </c>
      <c r="B27" s="7" t="s">
        <v>17</v>
      </c>
      <c r="C27" s="7" t="s">
        <v>18</v>
      </c>
      <c r="D27" s="8"/>
      <c r="E27" s="9"/>
      <c r="F27" s="8"/>
      <c r="G27" s="9"/>
      <c r="H27" s="8"/>
      <c r="I27" s="9"/>
      <c r="J27" s="8"/>
      <c r="K27" s="9"/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/>
      <c r="F31" s="8"/>
      <c r="G31" s="9"/>
      <c r="H31" s="8"/>
      <c r="I31" s="9"/>
      <c r="J31" s="8"/>
      <c r="K31" s="9"/>
    </row>
    <row r="32">
      <c r="A32" s="6" t="s">
        <v>45</v>
      </c>
      <c r="B32" s="7" t="s">
        <v>17</v>
      </c>
      <c r="C32" s="7" t="s">
        <v>18</v>
      </c>
      <c r="D32" s="8"/>
      <c r="E32" s="9"/>
      <c r="F32" s="8"/>
      <c r="G32" s="9"/>
      <c r="H32" s="8"/>
      <c r="I32" s="9"/>
      <c r="J32" s="8"/>
      <c r="K32" s="9"/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16</v>
      </c>
      <c r="B36" s="7" t="s">
        <v>49</v>
      </c>
      <c r="C36" s="7" t="s">
        <v>50</v>
      </c>
      <c r="D36" s="8"/>
      <c r="E36" s="9" t="n">
        <f>35186</f>
        <v>35186.0</v>
      </c>
      <c r="F36" s="8"/>
      <c r="G36" s="9" t="n">
        <f>5336424330000</f>
        <v>5.33642433E12</v>
      </c>
      <c r="H36" s="8"/>
      <c r="I36" s="9" t="n">
        <f>4290</f>
        <v>4290.0</v>
      </c>
      <c r="J36" s="8"/>
      <c r="K36" s="9" t="n">
        <f>81214</f>
        <v>81214.0</v>
      </c>
    </row>
    <row r="37">
      <c r="A37" s="6" t="s">
        <v>20</v>
      </c>
      <c r="B37" s="7" t="s">
        <v>49</v>
      </c>
      <c r="C37" s="7" t="s">
        <v>50</v>
      </c>
      <c r="D37" s="8"/>
      <c r="E37" s="9" t="n">
        <f>28185</f>
        <v>28185.0</v>
      </c>
      <c r="F37" s="8"/>
      <c r="G37" s="9" t="n">
        <f>4276239730000</f>
        <v>4.27623973E12</v>
      </c>
      <c r="H37" s="8"/>
      <c r="I37" s="9" t="n">
        <f>3862</f>
        <v>3862.0</v>
      </c>
      <c r="J37" s="8"/>
      <c r="K37" s="9" t="n">
        <f>78253</f>
        <v>78253.0</v>
      </c>
    </row>
    <row r="38">
      <c r="A38" s="6" t="s">
        <v>21</v>
      </c>
      <c r="B38" s="7" t="s">
        <v>49</v>
      </c>
      <c r="C38" s="7" t="s">
        <v>50</v>
      </c>
      <c r="D38" s="8"/>
      <c r="E38" s="9" t="n">
        <f>30745</f>
        <v>30745.0</v>
      </c>
      <c r="F38" s="8"/>
      <c r="G38" s="9" t="n">
        <f>4668460800000</f>
        <v>4.6684608E12</v>
      </c>
      <c r="H38" s="8"/>
      <c r="I38" s="9" t="n">
        <f>3514</f>
        <v>3514.0</v>
      </c>
      <c r="J38" s="8"/>
      <c r="K38" s="9" t="n">
        <f>76822</f>
        <v>76822.0</v>
      </c>
    </row>
    <row r="39">
      <c r="A39" s="6" t="s">
        <v>22</v>
      </c>
      <c r="B39" s="7" t="s">
        <v>49</v>
      </c>
      <c r="C39" s="7" t="s">
        <v>50</v>
      </c>
      <c r="D39" s="8"/>
      <c r="E39" s="9" t="n">
        <f>29860</f>
        <v>29860.0</v>
      </c>
      <c r="F39" s="8"/>
      <c r="G39" s="9" t="n">
        <f>4534749130000</f>
        <v>4.53474913E12</v>
      </c>
      <c r="H39" s="8"/>
      <c r="I39" s="9" t="n">
        <f>2448</f>
        <v>2448.0</v>
      </c>
      <c r="J39" s="8"/>
      <c r="K39" s="9" t="n">
        <f>75037</f>
        <v>75037.0</v>
      </c>
    </row>
    <row r="40">
      <c r="A40" s="6" t="s">
        <v>23</v>
      </c>
      <c r="B40" s="7" t="s">
        <v>49</v>
      </c>
      <c r="C40" s="7" t="s">
        <v>50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24</v>
      </c>
      <c r="B41" s="7" t="s">
        <v>49</v>
      </c>
      <c r="C41" s="7" t="s">
        <v>50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25</v>
      </c>
      <c r="B42" s="7" t="s">
        <v>49</v>
      </c>
      <c r="C42" s="7" t="s">
        <v>50</v>
      </c>
      <c r="D42" s="8"/>
      <c r="E42" s="9" t="n">
        <f>41972</f>
        <v>41972.0</v>
      </c>
      <c r="F42" s="8"/>
      <c r="G42" s="9" t="n">
        <f>6367058525000</f>
        <v>6.367058525E12</v>
      </c>
      <c r="H42" s="8"/>
      <c r="I42" s="9" t="n">
        <f>5686</f>
        <v>5686.0</v>
      </c>
      <c r="J42" s="8"/>
      <c r="K42" s="9" t="n">
        <f>77744</f>
        <v>77744.0</v>
      </c>
    </row>
    <row r="43">
      <c r="A43" s="6" t="s">
        <v>26</v>
      </c>
      <c r="B43" s="7" t="s">
        <v>49</v>
      </c>
      <c r="C43" s="7" t="s">
        <v>50</v>
      </c>
      <c r="D43" s="8"/>
      <c r="E43" s="9" t="n">
        <f>57724</f>
        <v>57724.0</v>
      </c>
      <c r="F43" s="8"/>
      <c r="G43" s="9" t="n">
        <f>8763733652500</f>
        <v>8.7637336525E12</v>
      </c>
      <c r="H43" s="8"/>
      <c r="I43" s="9" t="n">
        <f>18575</f>
        <v>18575.0</v>
      </c>
      <c r="J43" s="8"/>
      <c r="K43" s="9" t="n">
        <f>80546</f>
        <v>80546.0</v>
      </c>
    </row>
    <row r="44">
      <c r="A44" s="6" t="s">
        <v>27</v>
      </c>
      <c r="B44" s="7" t="s">
        <v>49</v>
      </c>
      <c r="C44" s="7" t="s">
        <v>50</v>
      </c>
      <c r="D44" s="8"/>
      <c r="E44" s="9" t="n">
        <f>106194</f>
        <v>106194.0</v>
      </c>
      <c r="F44" s="8"/>
      <c r="G44" s="9" t="n">
        <f>16133011183900</f>
        <v>1.61330111839E13</v>
      </c>
      <c r="H44" s="8"/>
      <c r="I44" s="9" t="n">
        <f>45603</f>
        <v>45603.0</v>
      </c>
      <c r="J44" s="8" t="s">
        <v>51</v>
      </c>
      <c r="K44" s="9" t="n">
        <f>86047</f>
        <v>86047.0</v>
      </c>
    </row>
    <row r="45">
      <c r="A45" s="6" t="s">
        <v>28</v>
      </c>
      <c r="B45" s="7" t="s">
        <v>49</v>
      </c>
      <c r="C45" s="7" t="s">
        <v>50</v>
      </c>
      <c r="D45" s="8" t="s">
        <v>51</v>
      </c>
      <c r="E45" s="9" t="n">
        <f>129136</f>
        <v>129136.0</v>
      </c>
      <c r="F45" s="8" t="s">
        <v>51</v>
      </c>
      <c r="G45" s="9" t="n">
        <f>19618037533000</f>
        <v>1.9618037533E13</v>
      </c>
      <c r="H45" s="8" t="s">
        <v>51</v>
      </c>
      <c r="I45" s="9" t="n">
        <f>55002</f>
        <v>55002.0</v>
      </c>
      <c r="J45" s="8"/>
      <c r="K45" s="9" t="n">
        <f>85012</f>
        <v>85012.0</v>
      </c>
    </row>
    <row r="46">
      <c r="A46" s="6" t="s">
        <v>29</v>
      </c>
      <c r="B46" s="7" t="s">
        <v>49</v>
      </c>
      <c r="C46" s="7" t="s">
        <v>50</v>
      </c>
      <c r="D46" s="8"/>
      <c r="E46" s="9" t="n">
        <f>64917</f>
        <v>64917.0</v>
      </c>
      <c r="F46" s="8"/>
      <c r="G46" s="9" t="n">
        <f>9862702960000</f>
        <v>9.86270296E12</v>
      </c>
      <c r="H46" s="8"/>
      <c r="I46" s="9" t="n">
        <f>12141</f>
        <v>12141.0</v>
      </c>
      <c r="J46" s="8"/>
      <c r="K46" s="9" t="n">
        <f>70656</f>
        <v>70656.0</v>
      </c>
    </row>
    <row r="47">
      <c r="A47" s="6" t="s">
        <v>30</v>
      </c>
      <c r="B47" s="7" t="s">
        <v>49</v>
      </c>
      <c r="C47" s="7" t="s">
        <v>50</v>
      </c>
      <c r="D47" s="8"/>
      <c r="E47" s="9"/>
      <c r="F47" s="8"/>
      <c r="G47" s="9"/>
      <c r="H47" s="8"/>
      <c r="I47" s="9"/>
      <c r="J47" s="8"/>
      <c r="K47" s="9"/>
    </row>
    <row r="48">
      <c r="A48" s="6" t="s">
        <v>31</v>
      </c>
      <c r="B48" s="7" t="s">
        <v>49</v>
      </c>
      <c r="C48" s="7" t="s">
        <v>50</v>
      </c>
      <c r="D48" s="8"/>
      <c r="E48" s="9"/>
      <c r="F48" s="8"/>
      <c r="G48" s="9"/>
      <c r="H48" s="8"/>
      <c r="I48" s="9"/>
      <c r="J48" s="8"/>
      <c r="K48" s="9"/>
    </row>
    <row r="49">
      <c r="A49" s="6" t="s">
        <v>32</v>
      </c>
      <c r="B49" s="7" t="s">
        <v>49</v>
      </c>
      <c r="C49" s="7" t="s">
        <v>50</v>
      </c>
      <c r="D49" s="8"/>
      <c r="E49" s="9" t="n">
        <f>23679</f>
        <v>23679.0</v>
      </c>
      <c r="F49" s="8"/>
      <c r="G49" s="9" t="n">
        <f>3598045120000</f>
        <v>3.59804512E12</v>
      </c>
      <c r="H49" s="8"/>
      <c r="I49" s="9" t="n">
        <f>2645</f>
        <v>2645.0</v>
      </c>
      <c r="J49" s="8" t="s">
        <v>52</v>
      </c>
      <c r="K49" s="9" t="n">
        <f>65725</f>
        <v>65725.0</v>
      </c>
    </row>
    <row r="50">
      <c r="A50" s="6" t="s">
        <v>33</v>
      </c>
      <c r="B50" s="7" t="s">
        <v>49</v>
      </c>
      <c r="C50" s="7" t="s">
        <v>50</v>
      </c>
      <c r="D50" s="8" t="s">
        <v>52</v>
      </c>
      <c r="E50" s="9" t="n">
        <f>15740</f>
        <v>15740.0</v>
      </c>
      <c r="F50" s="8" t="s">
        <v>52</v>
      </c>
      <c r="G50" s="9" t="n">
        <f>2392127750000</f>
        <v>2.39212775E12</v>
      </c>
      <c r="H50" s="8"/>
      <c r="I50" s="9" t="n">
        <f>1849</f>
        <v>1849.0</v>
      </c>
      <c r="J50" s="8"/>
      <c r="K50" s="9" t="n">
        <f>66752</f>
        <v>66752.0</v>
      </c>
    </row>
    <row r="51">
      <c r="A51" s="6" t="s">
        <v>34</v>
      </c>
      <c r="B51" s="7" t="s">
        <v>49</v>
      </c>
      <c r="C51" s="7" t="s">
        <v>50</v>
      </c>
      <c r="D51" s="8"/>
      <c r="E51" s="9" t="n">
        <f>15867</f>
        <v>15867.0</v>
      </c>
      <c r="F51" s="8"/>
      <c r="G51" s="9" t="n">
        <f>2411761660000</f>
        <v>2.41176166E12</v>
      </c>
      <c r="H51" s="8"/>
      <c r="I51" s="9" t="n">
        <f>1936</f>
        <v>1936.0</v>
      </c>
      <c r="J51" s="8"/>
      <c r="K51" s="9" t="n">
        <f>67038</f>
        <v>67038.0</v>
      </c>
    </row>
    <row r="52">
      <c r="A52" s="6" t="s">
        <v>35</v>
      </c>
      <c r="B52" s="7" t="s">
        <v>49</v>
      </c>
      <c r="C52" s="7" t="s">
        <v>50</v>
      </c>
      <c r="D52" s="8"/>
      <c r="E52" s="9" t="n">
        <f>15982</f>
        <v>15982.0</v>
      </c>
      <c r="F52" s="8"/>
      <c r="G52" s="9" t="n">
        <f>2429572780000</f>
        <v>2.42957278E12</v>
      </c>
      <c r="H52" s="8" t="s">
        <v>52</v>
      </c>
      <c r="I52" s="9" t="n">
        <f>1192</f>
        <v>1192.0</v>
      </c>
      <c r="J52" s="8"/>
      <c r="K52" s="9" t="n">
        <f>67027</f>
        <v>67027.0</v>
      </c>
    </row>
    <row r="53">
      <c r="A53" s="6" t="s">
        <v>36</v>
      </c>
      <c r="B53" s="7" t="s">
        <v>49</v>
      </c>
      <c r="C53" s="7" t="s">
        <v>50</v>
      </c>
      <c r="D53" s="8"/>
      <c r="E53" s="9" t="n">
        <f>17950</f>
        <v>17950.0</v>
      </c>
      <c r="F53" s="8"/>
      <c r="G53" s="9" t="n">
        <f>2730172510000</f>
        <v>2.73017251E12</v>
      </c>
      <c r="H53" s="8"/>
      <c r="I53" s="9" t="n">
        <f>1823</f>
        <v>1823.0</v>
      </c>
      <c r="J53" s="8"/>
      <c r="K53" s="9" t="n">
        <f>67214</f>
        <v>67214.0</v>
      </c>
    </row>
    <row r="54">
      <c r="A54" s="6" t="s">
        <v>37</v>
      </c>
      <c r="B54" s="7" t="s">
        <v>49</v>
      </c>
      <c r="C54" s="7" t="s">
        <v>50</v>
      </c>
      <c r="D54" s="8"/>
      <c r="E54" s="9"/>
      <c r="F54" s="8"/>
      <c r="G54" s="9"/>
      <c r="H54" s="8"/>
      <c r="I54" s="9"/>
      <c r="J54" s="8"/>
      <c r="K54" s="9"/>
    </row>
    <row r="55">
      <c r="A55" s="6" t="s">
        <v>38</v>
      </c>
      <c r="B55" s="7" t="s">
        <v>49</v>
      </c>
      <c r="C55" s="7" t="s">
        <v>50</v>
      </c>
      <c r="D55" s="8"/>
      <c r="E55" s="9"/>
      <c r="F55" s="8"/>
      <c r="G55" s="9"/>
      <c r="H55" s="8"/>
      <c r="I55" s="9"/>
      <c r="J55" s="8"/>
      <c r="K55" s="9"/>
    </row>
    <row r="56">
      <c r="A56" s="6" t="s">
        <v>39</v>
      </c>
      <c r="B56" s="7" t="s">
        <v>49</v>
      </c>
      <c r="C56" s="7" t="s">
        <v>50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40</v>
      </c>
      <c r="B57" s="7" t="s">
        <v>49</v>
      </c>
      <c r="C57" s="7" t="s">
        <v>50</v>
      </c>
      <c r="D57" s="8"/>
      <c r="E57" s="9"/>
      <c r="F57" s="8"/>
      <c r="G57" s="9"/>
      <c r="H57" s="8"/>
      <c r="I57" s="9"/>
      <c r="J57" s="8"/>
      <c r="K57" s="9"/>
    </row>
    <row r="58">
      <c r="A58" s="6" t="s">
        <v>41</v>
      </c>
      <c r="B58" s="7" t="s">
        <v>49</v>
      </c>
      <c r="C58" s="7" t="s">
        <v>50</v>
      </c>
      <c r="D58" s="8"/>
      <c r="E58" s="9" t="n">
        <f>24323</f>
        <v>24323.0</v>
      </c>
      <c r="F58" s="8"/>
      <c r="G58" s="9" t="n">
        <f>3701477320000</f>
        <v>3.70147732E12</v>
      </c>
      <c r="H58" s="8"/>
      <c r="I58" s="9" t="n">
        <f>2718</f>
        <v>2718.0</v>
      </c>
      <c r="J58" s="8"/>
      <c r="K58" s="9" t="n">
        <f>67364</f>
        <v>67364.0</v>
      </c>
    </row>
    <row r="59">
      <c r="A59" s="6" t="s">
        <v>42</v>
      </c>
      <c r="B59" s="7" t="s">
        <v>49</v>
      </c>
      <c r="C59" s="7" t="s">
        <v>50</v>
      </c>
      <c r="D59" s="8"/>
      <c r="E59" s="9" t="n">
        <f>24556</f>
        <v>24556.0</v>
      </c>
      <c r="F59" s="8"/>
      <c r="G59" s="9" t="n">
        <f>3738218320000</f>
        <v>3.73821832E12</v>
      </c>
      <c r="H59" s="8"/>
      <c r="I59" s="9" t="n">
        <f>5693</f>
        <v>5693.0</v>
      </c>
      <c r="J59" s="8"/>
      <c r="K59" s="9" t="n">
        <f>69521</f>
        <v>69521.0</v>
      </c>
    </row>
    <row r="60">
      <c r="A60" s="6" t="s">
        <v>43</v>
      </c>
      <c r="B60" s="7" t="s">
        <v>49</v>
      </c>
      <c r="C60" s="7" t="s">
        <v>50</v>
      </c>
      <c r="D60" s="8"/>
      <c r="E60" s="9" t="n">
        <f>20398</f>
        <v>20398.0</v>
      </c>
      <c r="F60" s="8"/>
      <c r="G60" s="9" t="n">
        <f>3103649160000</f>
        <v>3.10364916E12</v>
      </c>
      <c r="H60" s="8"/>
      <c r="I60" s="9" t="n">
        <f>2568</f>
        <v>2568.0</v>
      </c>
      <c r="J60" s="8"/>
      <c r="K60" s="9" t="n">
        <f>70320</f>
        <v>70320.0</v>
      </c>
    </row>
    <row r="61">
      <c r="A61" s="6" t="s">
        <v>44</v>
      </c>
      <c r="B61" s="7" t="s">
        <v>49</v>
      </c>
      <c r="C61" s="7" t="s">
        <v>50</v>
      </c>
      <c r="D61" s="8"/>
      <c r="E61" s="9"/>
      <c r="F61" s="8"/>
      <c r="G61" s="9"/>
      <c r="H61" s="8"/>
      <c r="I61" s="9"/>
      <c r="J61" s="8"/>
      <c r="K61" s="9"/>
    </row>
    <row r="62">
      <c r="A62" s="6" t="s">
        <v>45</v>
      </c>
      <c r="B62" s="7" t="s">
        <v>49</v>
      </c>
      <c r="C62" s="7" t="s">
        <v>50</v>
      </c>
      <c r="D62" s="8"/>
      <c r="E62" s="9"/>
      <c r="F62" s="8"/>
      <c r="G62" s="9"/>
      <c r="H62" s="8"/>
      <c r="I62" s="9"/>
      <c r="J62" s="8"/>
      <c r="K62" s="9"/>
    </row>
    <row r="63">
      <c r="A63" s="6" t="s">
        <v>46</v>
      </c>
      <c r="B63" s="7" t="s">
        <v>49</v>
      </c>
      <c r="C63" s="7" t="s">
        <v>50</v>
      </c>
      <c r="D63" s="8"/>
      <c r="E63" s="9" t="n">
        <f>19298</f>
        <v>19298.0</v>
      </c>
      <c r="F63" s="8"/>
      <c r="G63" s="9" t="n">
        <f>2935905920000</f>
        <v>2.93590592E12</v>
      </c>
      <c r="H63" s="8"/>
      <c r="I63" s="9" t="n">
        <f>2534</f>
        <v>2534.0</v>
      </c>
      <c r="J63" s="8"/>
      <c r="K63" s="9" t="n">
        <f>70435</f>
        <v>70435.0</v>
      </c>
    </row>
    <row r="64">
      <c r="A64" s="6" t="s">
        <v>47</v>
      </c>
      <c r="B64" s="7" t="s">
        <v>49</v>
      </c>
      <c r="C64" s="7" t="s">
        <v>50</v>
      </c>
      <c r="D64" s="8"/>
      <c r="E64" s="9" t="n">
        <f>18447</f>
        <v>18447.0</v>
      </c>
      <c r="F64" s="8"/>
      <c r="G64" s="9" t="n">
        <f>2805711970000</f>
        <v>2.80571197E12</v>
      </c>
      <c r="H64" s="8"/>
      <c r="I64" s="9" t="n">
        <f>2515</f>
        <v>2515.0</v>
      </c>
      <c r="J64" s="8"/>
      <c r="K64" s="9" t="n">
        <f>70881</f>
        <v>70881.0</v>
      </c>
    </row>
    <row r="65">
      <c r="A65" s="6" t="s">
        <v>48</v>
      </c>
      <c r="B65" s="7" t="s">
        <v>49</v>
      </c>
      <c r="C65" s="7" t="s">
        <v>50</v>
      </c>
      <c r="D65" s="8"/>
      <c r="E65" s="9" t="n">
        <f>25142</f>
        <v>25142.0</v>
      </c>
      <c r="F65" s="8"/>
      <c r="G65" s="9" t="n">
        <f>3824357780000</f>
        <v>3.82435778E12</v>
      </c>
      <c r="H65" s="8"/>
      <c r="I65" s="9" t="n">
        <f>4037</f>
        <v>4037.0</v>
      </c>
      <c r="J65" s="8"/>
      <c r="K65" s="9" t="n">
        <f>70577</f>
        <v>70577.0</v>
      </c>
    </row>
    <row r="66">
      <c r="A66" s="6" t="s">
        <v>16</v>
      </c>
      <c r="B66" s="7" t="s">
        <v>53</v>
      </c>
      <c r="C66" s="7" t="s">
        <v>54</v>
      </c>
      <c r="D66" s="8"/>
      <c r="E66" s="9" t="n">
        <f>2</f>
        <v>2.0</v>
      </c>
      <c r="F66" s="8"/>
      <c r="G66" s="9" t="n">
        <f>30331000</f>
        <v>3.0331E7</v>
      </c>
      <c r="H66" s="8" t="s">
        <v>19</v>
      </c>
      <c r="I66" s="9" t="str">
        <f>"－"</f>
        <v>－</v>
      </c>
      <c r="J66" s="8"/>
      <c r="K66" s="9" t="n">
        <f>32</f>
        <v>32.0</v>
      </c>
    </row>
    <row r="67">
      <c r="A67" s="6" t="s">
        <v>20</v>
      </c>
      <c r="B67" s="7" t="s">
        <v>53</v>
      </c>
      <c r="C67" s="7" t="s">
        <v>54</v>
      </c>
      <c r="D67" s="8" t="s">
        <v>52</v>
      </c>
      <c r="E67" s="9" t="str">
        <f>"－"</f>
        <v>－</v>
      </c>
      <c r="F67" s="8" t="s">
        <v>52</v>
      </c>
      <c r="G67" s="9" t="str">
        <f>"－"</f>
        <v>－</v>
      </c>
      <c r="H67" s="8"/>
      <c r="I67" s="9" t="str">
        <f>"－"</f>
        <v>－</v>
      </c>
      <c r="J67" s="8"/>
      <c r="K67" s="9" t="n">
        <f>32</f>
        <v>32.0</v>
      </c>
    </row>
    <row r="68">
      <c r="A68" s="6" t="s">
        <v>21</v>
      </c>
      <c r="B68" s="7" t="s">
        <v>53</v>
      </c>
      <c r="C68" s="7" t="s">
        <v>54</v>
      </c>
      <c r="D68" s="8"/>
      <c r="E68" s="9" t="n">
        <f>1</f>
        <v>1.0</v>
      </c>
      <c r="F68" s="8"/>
      <c r="G68" s="9" t="n">
        <f>15187500</f>
        <v>1.51875E7</v>
      </c>
      <c r="H68" s="8"/>
      <c r="I68" s="9" t="str">
        <f>"－"</f>
        <v>－</v>
      </c>
      <c r="J68" s="8"/>
      <c r="K68" s="9" t="n">
        <f>32</f>
        <v>32.0</v>
      </c>
    </row>
    <row r="69">
      <c r="A69" s="6" t="s">
        <v>22</v>
      </c>
      <c r="B69" s="7" t="s">
        <v>53</v>
      </c>
      <c r="C69" s="7" t="s">
        <v>54</v>
      </c>
      <c r="D69" s="8"/>
      <c r="E69" s="9" t="str">
        <f>"－"</f>
        <v>－</v>
      </c>
      <c r="F69" s="8"/>
      <c r="G69" s="9" t="str">
        <f>"－"</f>
        <v>－</v>
      </c>
      <c r="H69" s="8"/>
      <c r="I69" s="9" t="str">
        <f>"－"</f>
        <v>－</v>
      </c>
      <c r="J69" s="8"/>
      <c r="K69" s="9" t="n">
        <f>32</f>
        <v>32.0</v>
      </c>
    </row>
    <row r="70">
      <c r="A70" s="6" t="s">
        <v>23</v>
      </c>
      <c r="B70" s="7" t="s">
        <v>53</v>
      </c>
      <c r="C70" s="7" t="s">
        <v>54</v>
      </c>
      <c r="D70" s="8"/>
      <c r="E70" s="9"/>
      <c r="F70" s="8"/>
      <c r="G70" s="9"/>
      <c r="H70" s="8"/>
      <c r="I70" s="9"/>
      <c r="J70" s="8"/>
      <c r="K70" s="9"/>
    </row>
    <row r="71">
      <c r="A71" s="6" t="s">
        <v>24</v>
      </c>
      <c r="B71" s="7" t="s">
        <v>53</v>
      </c>
      <c r="C71" s="7" t="s">
        <v>54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25</v>
      </c>
      <c r="B72" s="7" t="s">
        <v>53</v>
      </c>
      <c r="C72" s="7" t="s">
        <v>54</v>
      </c>
      <c r="D72" s="8"/>
      <c r="E72" s="9" t="str">
        <f>"－"</f>
        <v>－</v>
      </c>
      <c r="F72" s="8"/>
      <c r="G72" s="9" t="str">
        <f>"－"</f>
        <v>－</v>
      </c>
      <c r="H72" s="8"/>
      <c r="I72" s="9" t="str">
        <f>"－"</f>
        <v>－</v>
      </c>
      <c r="J72" s="8"/>
      <c r="K72" s="9" t="n">
        <f>32</f>
        <v>32.0</v>
      </c>
    </row>
    <row r="73">
      <c r="A73" s="6" t="s">
        <v>26</v>
      </c>
      <c r="B73" s="7" t="s">
        <v>53</v>
      </c>
      <c r="C73" s="7" t="s">
        <v>54</v>
      </c>
      <c r="D73" s="8"/>
      <c r="E73" s="9" t="str">
        <f>"－"</f>
        <v>－</v>
      </c>
      <c r="F73" s="8"/>
      <c r="G73" s="9" t="str">
        <f>"－"</f>
        <v>－</v>
      </c>
      <c r="H73" s="8"/>
      <c r="I73" s="9" t="str">
        <f>"－"</f>
        <v>－</v>
      </c>
      <c r="J73" s="8"/>
      <c r="K73" s="9" t="n">
        <f>32</f>
        <v>32.0</v>
      </c>
    </row>
    <row r="74">
      <c r="A74" s="6" t="s">
        <v>27</v>
      </c>
      <c r="B74" s="7" t="s">
        <v>53</v>
      </c>
      <c r="C74" s="7" t="s">
        <v>54</v>
      </c>
      <c r="D74" s="8"/>
      <c r="E74" s="9" t="n">
        <f>2</f>
        <v>2.0</v>
      </c>
      <c r="F74" s="8"/>
      <c r="G74" s="9" t="n">
        <f>30372000</f>
        <v>3.0372E7</v>
      </c>
      <c r="H74" s="8"/>
      <c r="I74" s="9" t="str">
        <f>"－"</f>
        <v>－</v>
      </c>
      <c r="J74" s="8"/>
      <c r="K74" s="9" t="n">
        <f>33</f>
        <v>33.0</v>
      </c>
    </row>
    <row r="75">
      <c r="A75" s="6" t="s">
        <v>28</v>
      </c>
      <c r="B75" s="7" t="s">
        <v>53</v>
      </c>
      <c r="C75" s="7" t="s">
        <v>54</v>
      </c>
      <c r="D75" s="8"/>
      <c r="E75" s="9" t="n">
        <f>4</f>
        <v>4.0</v>
      </c>
      <c r="F75" s="8"/>
      <c r="G75" s="9" t="n">
        <f>60784000</f>
        <v>6.0784E7</v>
      </c>
      <c r="H75" s="8"/>
      <c r="I75" s="9" t="str">
        <f>"－"</f>
        <v>－</v>
      </c>
      <c r="J75" s="8"/>
      <c r="K75" s="9" t="n">
        <f>29</f>
        <v>29.0</v>
      </c>
    </row>
    <row r="76">
      <c r="A76" s="6" t="s">
        <v>29</v>
      </c>
      <c r="B76" s="7" t="s">
        <v>53</v>
      </c>
      <c r="C76" s="7" t="s">
        <v>54</v>
      </c>
      <c r="D76" s="8" t="s">
        <v>51</v>
      </c>
      <c r="E76" s="9" t="n">
        <f>20</f>
        <v>20.0</v>
      </c>
      <c r="F76" s="8" t="s">
        <v>51</v>
      </c>
      <c r="G76" s="9" t="n">
        <f>303848000</f>
        <v>3.03848E8</v>
      </c>
      <c r="H76" s="8"/>
      <c r="I76" s="9" t="str">
        <f>"－"</f>
        <v>－</v>
      </c>
      <c r="J76" s="8"/>
      <c r="K76" s="9" t="n">
        <f>44</f>
        <v>44.0</v>
      </c>
    </row>
    <row r="77">
      <c r="A77" s="6" t="s">
        <v>30</v>
      </c>
      <c r="B77" s="7" t="s">
        <v>53</v>
      </c>
      <c r="C77" s="7" t="s">
        <v>54</v>
      </c>
      <c r="D77" s="8"/>
      <c r="E77" s="9"/>
      <c r="F77" s="8"/>
      <c r="G77" s="9"/>
      <c r="H77" s="8"/>
      <c r="I77" s="9"/>
      <c r="J77" s="8"/>
      <c r="K77" s="9"/>
    </row>
    <row r="78">
      <c r="A78" s="6" t="s">
        <v>31</v>
      </c>
      <c r="B78" s="7" t="s">
        <v>53</v>
      </c>
      <c r="C78" s="7" t="s">
        <v>54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32</v>
      </c>
      <c r="B79" s="7" t="s">
        <v>53</v>
      </c>
      <c r="C79" s="7" t="s">
        <v>54</v>
      </c>
      <c r="D79" s="8"/>
      <c r="E79" s="9" t="n">
        <f>4</f>
        <v>4.0</v>
      </c>
      <c r="F79" s="8"/>
      <c r="G79" s="9" t="n">
        <f>60781000</f>
        <v>6.0781E7</v>
      </c>
      <c r="H79" s="8"/>
      <c r="I79" s="9" t="str">
        <f>"－"</f>
        <v>－</v>
      </c>
      <c r="J79" s="8" t="s">
        <v>51</v>
      </c>
      <c r="K79" s="9" t="n">
        <f>47</f>
        <v>47.0</v>
      </c>
    </row>
    <row r="80">
      <c r="A80" s="6" t="s">
        <v>33</v>
      </c>
      <c r="B80" s="7" t="s">
        <v>53</v>
      </c>
      <c r="C80" s="7" t="s">
        <v>54</v>
      </c>
      <c r="D80" s="8"/>
      <c r="E80" s="9" t="n">
        <f>3</f>
        <v>3.0</v>
      </c>
      <c r="F80" s="8"/>
      <c r="G80" s="9" t="n">
        <f>45594500</f>
        <v>4.55945E7</v>
      </c>
      <c r="H80" s="8"/>
      <c r="I80" s="9" t="str">
        <f>"－"</f>
        <v>－</v>
      </c>
      <c r="J80" s="8" t="s">
        <v>52</v>
      </c>
      <c r="K80" s="9" t="n">
        <f>22</f>
        <v>22.0</v>
      </c>
    </row>
    <row r="81">
      <c r="A81" s="6" t="s">
        <v>34</v>
      </c>
      <c r="B81" s="7" t="s">
        <v>53</v>
      </c>
      <c r="C81" s="7" t="s">
        <v>54</v>
      </c>
      <c r="D81" s="8"/>
      <c r="E81" s="9" t="n">
        <f>2</f>
        <v>2.0</v>
      </c>
      <c r="F81" s="8"/>
      <c r="G81" s="9" t="n">
        <f>30392000</f>
        <v>3.0392E7</v>
      </c>
      <c r="H81" s="8"/>
      <c r="I81" s="9" t="str">
        <f>"－"</f>
        <v>－</v>
      </c>
      <c r="J81" s="8"/>
      <c r="K81" s="9" t="n">
        <f>24</f>
        <v>24.0</v>
      </c>
    </row>
    <row r="82">
      <c r="A82" s="6" t="s">
        <v>35</v>
      </c>
      <c r="B82" s="7" t="s">
        <v>53</v>
      </c>
      <c r="C82" s="7" t="s">
        <v>54</v>
      </c>
      <c r="D82" s="8"/>
      <c r="E82" s="9" t="n">
        <f>6</f>
        <v>6.0</v>
      </c>
      <c r="F82" s="8"/>
      <c r="G82" s="9" t="n">
        <f>91211500</f>
        <v>9.12115E7</v>
      </c>
      <c r="H82" s="8"/>
      <c r="I82" s="9" t="str">
        <f>"－"</f>
        <v>－</v>
      </c>
      <c r="J82" s="8"/>
      <c r="K82" s="9" t="n">
        <f>30</f>
        <v>30.0</v>
      </c>
    </row>
    <row r="83">
      <c r="A83" s="6" t="s">
        <v>36</v>
      </c>
      <c r="B83" s="7" t="s">
        <v>53</v>
      </c>
      <c r="C83" s="7" t="s">
        <v>54</v>
      </c>
      <c r="D83" s="8"/>
      <c r="E83" s="9" t="n">
        <f>2</f>
        <v>2.0</v>
      </c>
      <c r="F83" s="8"/>
      <c r="G83" s="9" t="n">
        <f>30426000</f>
        <v>3.0426E7</v>
      </c>
      <c r="H83" s="8"/>
      <c r="I83" s="9" t="str">
        <f>"－"</f>
        <v>－</v>
      </c>
      <c r="J83" s="8"/>
      <c r="K83" s="9" t="n">
        <f>31</f>
        <v>31.0</v>
      </c>
    </row>
    <row r="84">
      <c r="A84" s="6" t="s">
        <v>37</v>
      </c>
      <c r="B84" s="7" t="s">
        <v>53</v>
      </c>
      <c r="C84" s="7" t="s">
        <v>54</v>
      </c>
      <c r="D84" s="8"/>
      <c r="E84" s="9"/>
      <c r="F84" s="8"/>
      <c r="G84" s="9"/>
      <c r="H84" s="8"/>
      <c r="I84" s="9"/>
      <c r="J84" s="8"/>
      <c r="K84" s="9"/>
    </row>
    <row r="85">
      <c r="A85" s="6" t="s">
        <v>38</v>
      </c>
      <c r="B85" s="7" t="s">
        <v>53</v>
      </c>
      <c r="C85" s="7" t="s">
        <v>54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39</v>
      </c>
      <c r="B86" s="7" t="s">
        <v>53</v>
      </c>
      <c r="C86" s="7" t="s">
        <v>54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40</v>
      </c>
      <c r="B87" s="7" t="s">
        <v>53</v>
      </c>
      <c r="C87" s="7" t="s">
        <v>54</v>
      </c>
      <c r="D87" s="8"/>
      <c r="E87" s="9"/>
      <c r="F87" s="8"/>
      <c r="G87" s="9"/>
      <c r="H87" s="8"/>
      <c r="I87" s="9"/>
      <c r="J87" s="8"/>
      <c r="K87" s="9"/>
    </row>
    <row r="88">
      <c r="A88" s="6" t="s">
        <v>41</v>
      </c>
      <c r="B88" s="7" t="s">
        <v>53</v>
      </c>
      <c r="C88" s="7" t="s">
        <v>54</v>
      </c>
      <c r="D88" s="8"/>
      <c r="E88" s="9" t="n">
        <f>4</f>
        <v>4.0</v>
      </c>
      <c r="F88" s="8"/>
      <c r="G88" s="9" t="n">
        <f>60870000</f>
        <v>6.087E7</v>
      </c>
      <c r="H88" s="8"/>
      <c r="I88" s="9" t="str">
        <f>"－"</f>
        <v>－</v>
      </c>
      <c r="J88" s="8"/>
      <c r="K88" s="9" t="n">
        <f>31</f>
        <v>31.0</v>
      </c>
    </row>
    <row r="89">
      <c r="A89" s="6" t="s">
        <v>42</v>
      </c>
      <c r="B89" s="7" t="s">
        <v>53</v>
      </c>
      <c r="C89" s="7" t="s">
        <v>54</v>
      </c>
      <c r="D89" s="8"/>
      <c r="E89" s="9" t="n">
        <f>8</f>
        <v>8.0</v>
      </c>
      <c r="F89" s="8"/>
      <c r="G89" s="9" t="n">
        <f>121745000</f>
        <v>1.21745E8</v>
      </c>
      <c r="H89" s="8"/>
      <c r="I89" s="9" t="str">
        <f>"－"</f>
        <v>－</v>
      </c>
      <c r="J89" s="8"/>
      <c r="K89" s="9" t="n">
        <f>34</f>
        <v>34.0</v>
      </c>
    </row>
    <row r="90">
      <c r="A90" s="6" t="s">
        <v>43</v>
      </c>
      <c r="B90" s="7" t="s">
        <v>53</v>
      </c>
      <c r="C90" s="7" t="s">
        <v>54</v>
      </c>
      <c r="D90" s="8"/>
      <c r="E90" s="9" t="n">
        <f>3</f>
        <v>3.0</v>
      </c>
      <c r="F90" s="8"/>
      <c r="G90" s="9" t="n">
        <f>45657000</f>
        <v>4.5657E7</v>
      </c>
      <c r="H90" s="8"/>
      <c r="I90" s="9" t="str">
        <f>"－"</f>
        <v>－</v>
      </c>
      <c r="J90" s="8"/>
      <c r="K90" s="9" t="n">
        <f>31</f>
        <v>31.0</v>
      </c>
    </row>
    <row r="91">
      <c r="A91" s="6" t="s">
        <v>44</v>
      </c>
      <c r="B91" s="7" t="s">
        <v>53</v>
      </c>
      <c r="C91" s="7" t="s">
        <v>54</v>
      </c>
      <c r="D91" s="8"/>
      <c r="E91" s="9"/>
      <c r="F91" s="8"/>
      <c r="G91" s="9"/>
      <c r="H91" s="8"/>
      <c r="I91" s="9"/>
      <c r="J91" s="8"/>
      <c r="K91" s="9"/>
    </row>
    <row r="92">
      <c r="A92" s="6" t="s">
        <v>45</v>
      </c>
      <c r="B92" s="7" t="s">
        <v>53</v>
      </c>
      <c r="C92" s="7" t="s">
        <v>54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46</v>
      </c>
      <c r="B93" s="7" t="s">
        <v>53</v>
      </c>
      <c r="C93" s="7" t="s">
        <v>54</v>
      </c>
      <c r="D93" s="8"/>
      <c r="E93" s="9" t="n">
        <f>2</f>
        <v>2.0</v>
      </c>
      <c r="F93" s="8"/>
      <c r="G93" s="9" t="n">
        <f>30416000</f>
        <v>3.0416E7</v>
      </c>
      <c r="H93" s="8"/>
      <c r="I93" s="9" t="str">
        <f>"－"</f>
        <v>－</v>
      </c>
      <c r="J93" s="8"/>
      <c r="K93" s="9" t="n">
        <f>32</f>
        <v>32.0</v>
      </c>
    </row>
    <row r="94">
      <c r="A94" s="6" t="s">
        <v>47</v>
      </c>
      <c r="B94" s="7" t="s">
        <v>53</v>
      </c>
      <c r="C94" s="7" t="s">
        <v>54</v>
      </c>
      <c r="D94" s="8"/>
      <c r="E94" s="9" t="n">
        <f>1</f>
        <v>1.0</v>
      </c>
      <c r="F94" s="8"/>
      <c r="G94" s="9" t="n">
        <f>15211000</f>
        <v>1.5211E7</v>
      </c>
      <c r="H94" s="8"/>
      <c r="I94" s="9" t="str">
        <f>"－"</f>
        <v>－</v>
      </c>
      <c r="J94" s="8"/>
      <c r="K94" s="9" t="n">
        <f>31</f>
        <v>31.0</v>
      </c>
    </row>
    <row r="95">
      <c r="A95" s="6" t="s">
        <v>48</v>
      </c>
      <c r="B95" s="7" t="s">
        <v>53</v>
      </c>
      <c r="C95" s="7" t="s">
        <v>54</v>
      </c>
      <c r="D95" s="8"/>
      <c r="E95" s="9" t="n">
        <f>6</f>
        <v>6.0</v>
      </c>
      <c r="F95" s="8"/>
      <c r="G95" s="9" t="n">
        <f>91260500</f>
        <v>9.12605E7</v>
      </c>
      <c r="H95" s="8"/>
      <c r="I95" s="9" t="str">
        <f>"－"</f>
        <v>－</v>
      </c>
      <c r="J95" s="8"/>
      <c r="K95" s="9" t="n">
        <f>31</f>
        <v>31.0</v>
      </c>
    </row>
    <row r="96">
      <c r="A96" s="6" t="s">
        <v>16</v>
      </c>
      <c r="B96" s="7" t="s">
        <v>55</v>
      </c>
      <c r="C96" s="7" t="s">
        <v>56</v>
      </c>
      <c r="D96" s="8" t="s">
        <v>19</v>
      </c>
      <c r="E96" s="9" t="str">
        <f>"－"</f>
        <v>－</v>
      </c>
      <c r="F96" s="8" t="s">
        <v>19</v>
      </c>
      <c r="G96" s="9" t="str">
        <f>"－"</f>
        <v>－</v>
      </c>
      <c r="H96" s="8" t="s">
        <v>19</v>
      </c>
      <c r="I96" s="9" t="str">
        <f>"－"</f>
        <v>－</v>
      </c>
      <c r="J96" s="8" t="s">
        <v>19</v>
      </c>
      <c r="K96" s="9" t="str">
        <f>"－"</f>
        <v>－</v>
      </c>
    </row>
    <row r="97">
      <c r="A97" s="6" t="s">
        <v>20</v>
      </c>
      <c r="B97" s="7" t="s">
        <v>55</v>
      </c>
      <c r="C97" s="7" t="s">
        <v>56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str">
        <f>"－"</f>
        <v>－</v>
      </c>
    </row>
    <row r="98">
      <c r="A98" s="6" t="s">
        <v>21</v>
      </c>
      <c r="B98" s="7" t="s">
        <v>55</v>
      </c>
      <c r="C98" s="7" t="s">
        <v>56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str">
        <f>"－"</f>
        <v>－</v>
      </c>
    </row>
    <row r="99">
      <c r="A99" s="6" t="s">
        <v>22</v>
      </c>
      <c r="B99" s="7" t="s">
        <v>55</v>
      </c>
      <c r="C99" s="7" t="s">
        <v>56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23</v>
      </c>
      <c r="B100" s="7" t="s">
        <v>55</v>
      </c>
      <c r="C100" s="7" t="s">
        <v>56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24</v>
      </c>
      <c r="B101" s="7" t="s">
        <v>55</v>
      </c>
      <c r="C101" s="7" t="s">
        <v>56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25</v>
      </c>
      <c r="B102" s="7" t="s">
        <v>55</v>
      </c>
      <c r="C102" s="7" t="s">
        <v>56</v>
      </c>
      <c r="D102" s="8"/>
      <c r="E102" s="9" t="str">
        <f>"－"</f>
        <v>－</v>
      </c>
      <c r="F102" s="8"/>
      <c r="G102" s="9" t="str">
        <f>"－"</f>
        <v>－</v>
      </c>
      <c r="H102" s="8"/>
      <c r="I102" s="9" t="str">
        <f>"－"</f>
        <v>－</v>
      </c>
      <c r="J102" s="8"/>
      <c r="K102" s="9" t="str">
        <f>"－"</f>
        <v>－</v>
      </c>
    </row>
    <row r="103">
      <c r="A103" s="6" t="s">
        <v>26</v>
      </c>
      <c r="B103" s="7" t="s">
        <v>55</v>
      </c>
      <c r="C103" s="7" t="s">
        <v>56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27</v>
      </c>
      <c r="B104" s="7" t="s">
        <v>55</v>
      </c>
      <c r="C104" s="7" t="s">
        <v>56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28</v>
      </c>
      <c r="B105" s="7" t="s">
        <v>55</v>
      </c>
      <c r="C105" s="7" t="s">
        <v>56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29</v>
      </c>
      <c r="B106" s="7" t="s">
        <v>55</v>
      </c>
      <c r="C106" s="7" t="s">
        <v>56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30</v>
      </c>
      <c r="B107" s="7" t="s">
        <v>55</v>
      </c>
      <c r="C107" s="7" t="s">
        <v>56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31</v>
      </c>
      <c r="B108" s="7" t="s">
        <v>55</v>
      </c>
      <c r="C108" s="7" t="s">
        <v>56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32</v>
      </c>
      <c r="B109" s="7" t="s">
        <v>55</v>
      </c>
      <c r="C109" s="7" t="s">
        <v>56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33</v>
      </c>
      <c r="B110" s="7" t="s">
        <v>55</v>
      </c>
      <c r="C110" s="7" t="s">
        <v>56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34</v>
      </c>
      <c r="B111" s="7" t="s">
        <v>55</v>
      </c>
      <c r="C111" s="7" t="s">
        <v>56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35</v>
      </c>
      <c r="B112" s="7" t="s">
        <v>55</v>
      </c>
      <c r="C112" s="7" t="s">
        <v>56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36</v>
      </c>
      <c r="B113" s="7" t="s">
        <v>55</v>
      </c>
      <c r="C113" s="7" t="s">
        <v>56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37</v>
      </c>
      <c r="B114" s="7" t="s">
        <v>55</v>
      </c>
      <c r="C114" s="7" t="s">
        <v>56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38</v>
      </c>
      <c r="B115" s="7" t="s">
        <v>55</v>
      </c>
      <c r="C115" s="7" t="s">
        <v>56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39</v>
      </c>
      <c r="B116" s="7" t="s">
        <v>55</v>
      </c>
      <c r="C116" s="7" t="s">
        <v>56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40</v>
      </c>
      <c r="B117" s="7" t="s">
        <v>55</v>
      </c>
      <c r="C117" s="7" t="s">
        <v>56</v>
      </c>
      <c r="D117" s="8"/>
      <c r="E117" s="9"/>
      <c r="F117" s="8"/>
      <c r="G117" s="9"/>
      <c r="H117" s="8"/>
      <c r="I117" s="9"/>
      <c r="J117" s="8"/>
      <c r="K117" s="9"/>
    </row>
    <row r="118">
      <c r="A118" s="6" t="s">
        <v>41</v>
      </c>
      <c r="B118" s="7" t="s">
        <v>55</v>
      </c>
      <c r="C118" s="7" t="s">
        <v>56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42</v>
      </c>
      <c r="B119" s="7" t="s">
        <v>55</v>
      </c>
      <c r="C119" s="7" t="s">
        <v>56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43</v>
      </c>
      <c r="B120" s="7" t="s">
        <v>55</v>
      </c>
      <c r="C120" s="7" t="s">
        <v>56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44</v>
      </c>
      <c r="B121" s="7" t="s">
        <v>55</v>
      </c>
      <c r="C121" s="7" t="s">
        <v>56</v>
      </c>
      <c r="D121" s="8"/>
      <c r="E121" s="9"/>
      <c r="F121" s="8"/>
      <c r="G121" s="9"/>
      <c r="H121" s="8"/>
      <c r="I121" s="9"/>
      <c r="J121" s="8"/>
      <c r="K121" s="9"/>
    </row>
    <row r="122">
      <c r="A122" s="6" t="s">
        <v>45</v>
      </c>
      <c r="B122" s="7" t="s">
        <v>55</v>
      </c>
      <c r="C122" s="7" t="s">
        <v>56</v>
      </c>
      <c r="D122" s="8"/>
      <c r="E122" s="9"/>
      <c r="F122" s="8"/>
      <c r="G122" s="9"/>
      <c r="H122" s="8"/>
      <c r="I122" s="9"/>
      <c r="J122" s="8"/>
      <c r="K122" s="9"/>
    </row>
    <row r="123">
      <c r="A123" s="6" t="s">
        <v>46</v>
      </c>
      <c r="B123" s="7" t="s">
        <v>55</v>
      </c>
      <c r="C123" s="7" t="s">
        <v>56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47</v>
      </c>
      <c r="B124" s="7" t="s">
        <v>55</v>
      </c>
      <c r="C124" s="7" t="s">
        <v>56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48</v>
      </c>
      <c r="B125" s="7" t="s">
        <v>55</v>
      </c>
      <c r="C125" s="7" t="s">
        <v>56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