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<sst xmlns="http://schemas.openxmlformats.org/spreadsheetml/2006/main" count="376" uniqueCount="55">
  <si>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</si>
  <si>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</si>
  <si>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</si>
  <si>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</si>
  <si>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</si>
  <si>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</si>
  <si>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</si>
  <si>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</si>
  <si>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</si>
  <si>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</si>
  <si>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</si>
  <si>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</si>
  <si>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</si>
  <si>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</si>
  <si>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</si>
  <si>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</si>
  <si>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2.1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</si>
  <si>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</si>
  <si>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</si>
  <si>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</si>
  <si>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</si>
  <si>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</si>
  <si>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</si>
  <si>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</si>
  <si>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</si>
  <si>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</si>
  <si>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</si>
  <si>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</si>
  <si>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</si>
  <si>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</si>
  <si>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</si>
  <si>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</si>
  <si>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</si>
  <si>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</si>
  <si>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</si>
  <si>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</si>
  <si>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</si>
  <si>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</si>
  <si>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</si>
  <si>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</si>
  <si>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</si>
  <si>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</si>
  <si>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</si>
  <si>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</si>
  <si>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</si>
  <si>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</si>
  <si>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</si>
  <si>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長期国債先物</t>
  </si>
  <si>
    <t>10-year JGB Futures</t>
  </si>
  <si>
    <t>●</t>
  </si>
  <si>
    <t>◎</t>
  </si>
  <si>
    <t>長期国債先物（現金決済型ミニ）</t>
  </si>
  <si>
    <t>mini-10-year JGB Futures (Cash-Settled)</t>
  </si>
  <si>
    <t>超長期国債先物（ミニ）</t>
  </si>
  <si>
    <t>mini-20-year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</si>
</sst>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17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/>
      <c r="F9" s="8"/>
      <c r="G9" s="9"/>
      <c r="H9" s="8"/>
      <c r="I9" s="9"/>
      <c r="J9" s="8"/>
      <c r="K9" s="9"/>
    </row>
    <row r="10">
      <c r="A10" s="6" t="s">
        <v>23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/>
      <c r="F16" s="8"/>
      <c r="G16" s="9"/>
      <c r="H16" s="8"/>
      <c r="I16" s="9"/>
      <c r="J16" s="8"/>
      <c r="K16" s="9"/>
    </row>
    <row r="17">
      <c r="A17" s="6" t="s">
        <v>30</v>
      </c>
      <c r="B17" s="7" t="s">
        <v>17</v>
      </c>
      <c r="C17" s="7" t="s">
        <v>18</v>
      </c>
      <c r="D17" s="8"/>
      <c r="E17" s="9"/>
      <c r="F17" s="8"/>
      <c r="G17" s="9"/>
      <c r="H17" s="8"/>
      <c r="I17" s="9"/>
      <c r="J17" s="8"/>
      <c r="K17" s="9"/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/>
      <c r="F23" s="8"/>
      <c r="G23" s="9"/>
      <c r="H23" s="8"/>
      <c r="I23" s="9"/>
      <c r="J23" s="8"/>
      <c r="K23" s="9"/>
    </row>
    <row r="24">
      <c r="A24" s="6" t="s">
        <v>37</v>
      </c>
      <c r="B24" s="7" t="s">
        <v>17</v>
      </c>
      <c r="C24" s="7" t="s">
        <v>18</v>
      </c>
      <c r="D24" s="8"/>
      <c r="E24" s="9"/>
      <c r="F24" s="8"/>
      <c r="G24" s="9"/>
      <c r="H24" s="8"/>
      <c r="I24" s="9"/>
      <c r="J24" s="8"/>
      <c r="K24" s="9"/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/>
      <c r="F30" s="8"/>
      <c r="G30" s="9"/>
      <c r="H30" s="8"/>
      <c r="I30" s="9"/>
      <c r="J30" s="8"/>
      <c r="K30" s="9"/>
    </row>
    <row r="31">
      <c r="A31" s="6" t="s">
        <v>44</v>
      </c>
      <c r="B31" s="7" t="s">
        <v>17</v>
      </c>
      <c r="C31" s="7" t="s">
        <v>18</v>
      </c>
      <c r="D31" s="8"/>
      <c r="E31" s="9"/>
      <c r="F31" s="8"/>
      <c r="G31" s="9"/>
      <c r="H31" s="8"/>
      <c r="I31" s="9"/>
      <c r="J31" s="8"/>
      <c r="K31" s="9"/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16</v>
      </c>
      <c r="B34" s="7" t="s">
        <v>47</v>
      </c>
      <c r="C34" s="7" t="s">
        <v>48</v>
      </c>
      <c r="D34" s="8"/>
      <c r="E34" s="9" t="n">
        <f>17578</f>
        <v>17578.0</v>
      </c>
      <c r="F34" s="8"/>
      <c r="G34" s="9" t="n">
        <f>2578017130000</f>
        <v>2.57801713E12</v>
      </c>
      <c r="H34" s="8"/>
      <c r="I34" s="9" t="n">
        <f>3835</f>
        <v>3835.0</v>
      </c>
      <c r="J34" s="8" t="s">
        <v>49</v>
      </c>
      <c r="K34" s="9" t="n">
        <f>156006</f>
        <v>156006.0</v>
      </c>
    </row>
    <row r="35">
      <c r="A35" s="6" t="s">
        <v>20</v>
      </c>
      <c r="B35" s="7" t="s">
        <v>47</v>
      </c>
      <c r="C35" s="7" t="s">
        <v>48</v>
      </c>
      <c r="D35" s="8"/>
      <c r="E35" s="9" t="n">
        <f>24100</f>
        <v>24100.0</v>
      </c>
      <c r="F35" s="8"/>
      <c r="G35" s="9" t="n">
        <f>3539751510000</f>
        <v>3.53975151E12</v>
      </c>
      <c r="H35" s="8"/>
      <c r="I35" s="9" t="n">
        <f>5139</f>
        <v>5139.0</v>
      </c>
      <c r="J35" s="8"/>
      <c r="K35" s="9" t="n">
        <f>158615</f>
        <v>158615.0</v>
      </c>
    </row>
    <row r="36">
      <c r="A36" s="6" t="s">
        <v>21</v>
      </c>
      <c r="B36" s="7" t="s">
        <v>47</v>
      </c>
      <c r="C36" s="7" t="s">
        <v>48</v>
      </c>
      <c r="D36" s="8"/>
      <c r="E36" s="9" t="n">
        <f>23307</f>
        <v>23307.0</v>
      </c>
      <c r="F36" s="8"/>
      <c r="G36" s="9" t="n">
        <f>3426675390000</f>
        <v>3.42667539E12</v>
      </c>
      <c r="H36" s="8"/>
      <c r="I36" s="9" t="n">
        <f>5096</f>
        <v>5096.0</v>
      </c>
      <c r="J36" s="8"/>
      <c r="K36" s="9" t="n">
        <f>157251</f>
        <v>157251.0</v>
      </c>
    </row>
    <row r="37">
      <c r="A37" s="6" t="s">
        <v>22</v>
      </c>
      <c r="B37" s="7" t="s">
        <v>47</v>
      </c>
      <c r="C37" s="7" t="s">
        <v>48</v>
      </c>
      <c r="D37" s="8"/>
      <c r="E37" s="9"/>
      <c r="F37" s="8"/>
      <c r="G37" s="9"/>
      <c r="H37" s="8"/>
      <c r="I37" s="9"/>
      <c r="J37" s="8"/>
      <c r="K37" s="9"/>
    </row>
    <row r="38">
      <c r="A38" s="6" t="s">
        <v>23</v>
      </c>
      <c r="B38" s="7" t="s">
        <v>47</v>
      </c>
      <c r="C38" s="7" t="s">
        <v>48</v>
      </c>
      <c r="D38" s="8"/>
      <c r="E38" s="9"/>
      <c r="F38" s="8"/>
      <c r="G38" s="9"/>
      <c r="H38" s="8"/>
      <c r="I38" s="9"/>
      <c r="J38" s="8"/>
      <c r="K38" s="9"/>
    </row>
    <row r="39">
      <c r="A39" s="6" t="s">
        <v>24</v>
      </c>
      <c r="B39" s="7" t="s">
        <v>47</v>
      </c>
      <c r="C39" s="7" t="s">
        <v>48</v>
      </c>
      <c r="D39" s="8"/>
      <c r="E39" s="9" t="n">
        <f>19276</f>
        <v>19276.0</v>
      </c>
      <c r="F39" s="8"/>
      <c r="G39" s="9" t="n">
        <f>2831355540000</f>
        <v>2.83135554E12</v>
      </c>
      <c r="H39" s="8"/>
      <c r="I39" s="9" t="n">
        <f>4618</f>
        <v>4618.0</v>
      </c>
      <c r="J39" s="8"/>
      <c r="K39" s="9" t="n">
        <f>156478</f>
        <v>156478.0</v>
      </c>
    </row>
    <row r="40">
      <c r="A40" s="6" t="s">
        <v>25</v>
      </c>
      <c r="B40" s="7" t="s">
        <v>47</v>
      </c>
      <c r="C40" s="7" t="s">
        <v>48</v>
      </c>
      <c r="D40" s="8"/>
      <c r="E40" s="9" t="n">
        <f>18612</f>
        <v>18612.0</v>
      </c>
      <c r="F40" s="8"/>
      <c r="G40" s="9" t="n">
        <f>2731393140000</f>
        <v>2.73139314E12</v>
      </c>
      <c r="H40" s="8"/>
      <c r="I40" s="9" t="n">
        <f>3793</f>
        <v>3793.0</v>
      </c>
      <c r="J40" s="8"/>
      <c r="K40" s="9" t="n">
        <f>156055</f>
        <v>156055.0</v>
      </c>
    </row>
    <row r="41">
      <c r="A41" s="6" t="s">
        <v>26</v>
      </c>
      <c r="B41" s="7" t="s">
        <v>47</v>
      </c>
      <c r="C41" s="7" t="s">
        <v>48</v>
      </c>
      <c r="D41" s="8" t="s">
        <v>49</v>
      </c>
      <c r="E41" s="9" t="n">
        <f>15099</f>
        <v>15099.0</v>
      </c>
      <c r="F41" s="8" t="s">
        <v>49</v>
      </c>
      <c r="G41" s="9" t="n">
        <f>2216967600000</f>
        <v>2.2169676E12</v>
      </c>
      <c r="H41" s="8"/>
      <c r="I41" s="9" t="n">
        <f>3419</f>
        <v>3419.0</v>
      </c>
      <c r="J41" s="8"/>
      <c r="K41" s="9" t="n">
        <f>156383</f>
        <v>156383.0</v>
      </c>
    </row>
    <row r="42">
      <c r="A42" s="6" t="s">
        <v>27</v>
      </c>
      <c r="B42" s="7" t="s">
        <v>47</v>
      </c>
      <c r="C42" s="7" t="s">
        <v>48</v>
      </c>
      <c r="D42" s="8"/>
      <c r="E42" s="9" t="n">
        <f>15472</f>
        <v>15472.0</v>
      </c>
      <c r="F42" s="8"/>
      <c r="G42" s="9" t="n">
        <f>2270301320000</f>
        <v>2.27030132E12</v>
      </c>
      <c r="H42" s="8" t="s">
        <v>49</v>
      </c>
      <c r="I42" s="9" t="n">
        <f>2833</f>
        <v>2833.0</v>
      </c>
      <c r="J42" s="8"/>
      <c r="K42" s="9" t="n">
        <f>156779</f>
        <v>156779.0</v>
      </c>
    </row>
    <row r="43">
      <c r="A43" s="6" t="s">
        <v>28</v>
      </c>
      <c r="B43" s="7" t="s">
        <v>47</v>
      </c>
      <c r="C43" s="7" t="s">
        <v>48</v>
      </c>
      <c r="D43" s="8"/>
      <c r="E43" s="9" t="n">
        <f>15721</f>
        <v>15721.0</v>
      </c>
      <c r="F43" s="8"/>
      <c r="G43" s="9" t="n">
        <f>2303760210000</f>
        <v>2.30376021E12</v>
      </c>
      <c r="H43" s="8"/>
      <c r="I43" s="9" t="n">
        <f>3405</f>
        <v>3405.0</v>
      </c>
      <c r="J43" s="8"/>
      <c r="K43" s="9" t="n">
        <f>156371</f>
        <v>156371.0</v>
      </c>
    </row>
    <row r="44">
      <c r="A44" s="6" t="s">
        <v>29</v>
      </c>
      <c r="B44" s="7" t="s">
        <v>47</v>
      </c>
      <c r="C44" s="7" t="s">
        <v>48</v>
      </c>
      <c r="D44" s="8"/>
      <c r="E44" s="9"/>
      <c r="F44" s="8"/>
      <c r="G44" s="9"/>
      <c r="H44" s="8"/>
      <c r="I44" s="9"/>
      <c r="J44" s="8"/>
      <c r="K44" s="9"/>
    </row>
    <row r="45">
      <c r="A45" s="6" t="s">
        <v>30</v>
      </c>
      <c r="B45" s="7" t="s">
        <v>47</v>
      </c>
      <c r="C45" s="7" t="s">
        <v>48</v>
      </c>
      <c r="D45" s="8"/>
      <c r="E45" s="9"/>
      <c r="F45" s="8"/>
      <c r="G45" s="9"/>
      <c r="H45" s="8"/>
      <c r="I45" s="9"/>
      <c r="J45" s="8"/>
      <c r="K45" s="9"/>
    </row>
    <row r="46">
      <c r="A46" s="6" t="s">
        <v>31</v>
      </c>
      <c r="B46" s="7" t="s">
        <v>47</v>
      </c>
      <c r="C46" s="7" t="s">
        <v>48</v>
      </c>
      <c r="D46" s="8"/>
      <c r="E46" s="9" t="n">
        <f>27414</f>
        <v>27414.0</v>
      </c>
      <c r="F46" s="8"/>
      <c r="G46" s="9" t="n">
        <f>4010218670000</f>
        <v>4.01021867E12</v>
      </c>
      <c r="H46" s="8"/>
      <c r="I46" s="9" t="n">
        <f>8135</f>
        <v>8135.0</v>
      </c>
      <c r="J46" s="8"/>
      <c r="K46" s="9" t="n">
        <f>158981</f>
        <v>158981.0</v>
      </c>
    </row>
    <row r="47">
      <c r="A47" s="6" t="s">
        <v>32</v>
      </c>
      <c r="B47" s="7" t="s">
        <v>47</v>
      </c>
      <c r="C47" s="7" t="s">
        <v>48</v>
      </c>
      <c r="D47" s="8"/>
      <c r="E47" s="9" t="n">
        <f>16162</f>
        <v>16162.0</v>
      </c>
      <c r="F47" s="8"/>
      <c r="G47" s="9" t="n">
        <f>2371011900000</f>
        <v>2.3710119E12</v>
      </c>
      <c r="H47" s="8"/>
      <c r="I47" s="9" t="n">
        <f>3429</f>
        <v>3429.0</v>
      </c>
      <c r="J47" s="8"/>
      <c r="K47" s="9" t="n">
        <f>158941</f>
        <v>158941.0</v>
      </c>
    </row>
    <row r="48">
      <c r="A48" s="6" t="s">
        <v>33</v>
      </c>
      <c r="B48" s="7" t="s">
        <v>47</v>
      </c>
      <c r="C48" s="7" t="s">
        <v>48</v>
      </c>
      <c r="D48" s="8"/>
      <c r="E48" s="9" t="n">
        <f>18856</f>
        <v>18856.0</v>
      </c>
      <c r="F48" s="8"/>
      <c r="G48" s="9" t="n">
        <f>2766680850000</f>
        <v>2.76668085E12</v>
      </c>
      <c r="H48" s="8"/>
      <c r="I48" s="9" t="n">
        <f>3697</f>
        <v>3697.0</v>
      </c>
      <c r="J48" s="8"/>
      <c r="K48" s="9" t="n">
        <f>160221</f>
        <v>160221.0</v>
      </c>
    </row>
    <row r="49">
      <c r="A49" s="6" t="s">
        <v>34</v>
      </c>
      <c r="B49" s="7" t="s">
        <v>47</v>
      </c>
      <c r="C49" s="7" t="s">
        <v>48</v>
      </c>
      <c r="D49" s="8"/>
      <c r="E49" s="9" t="n">
        <f>21295</f>
        <v>21295.0</v>
      </c>
      <c r="F49" s="8"/>
      <c r="G49" s="9" t="n">
        <f>3120900410000</f>
        <v>3.12090041E12</v>
      </c>
      <c r="H49" s="8"/>
      <c r="I49" s="9" t="n">
        <f>5969</f>
        <v>5969.0</v>
      </c>
      <c r="J49" s="8"/>
      <c r="K49" s="9" t="n">
        <f>162422</f>
        <v>162422.0</v>
      </c>
    </row>
    <row r="50">
      <c r="A50" s="6" t="s">
        <v>35</v>
      </c>
      <c r="B50" s="7" t="s">
        <v>47</v>
      </c>
      <c r="C50" s="7" t="s">
        <v>48</v>
      </c>
      <c r="D50" s="8"/>
      <c r="E50" s="9" t="n">
        <f>24010</f>
        <v>24010.0</v>
      </c>
      <c r="F50" s="8"/>
      <c r="G50" s="9" t="n">
        <f>3516619160000</f>
        <v>3.51661916E12</v>
      </c>
      <c r="H50" s="8"/>
      <c r="I50" s="9" t="n">
        <f>5955</f>
        <v>5955.0</v>
      </c>
      <c r="J50" s="8"/>
      <c r="K50" s="9" t="n">
        <f>163051</f>
        <v>163051.0</v>
      </c>
    </row>
    <row r="51">
      <c r="A51" s="6" t="s">
        <v>36</v>
      </c>
      <c r="B51" s="7" t="s">
        <v>47</v>
      </c>
      <c r="C51" s="7" t="s">
        <v>48</v>
      </c>
      <c r="D51" s="8"/>
      <c r="E51" s="9"/>
      <c r="F51" s="8"/>
      <c r="G51" s="9"/>
      <c r="H51" s="8"/>
      <c r="I51" s="9"/>
      <c r="J51" s="8"/>
      <c r="K51" s="9"/>
    </row>
    <row r="52">
      <c r="A52" s="6" t="s">
        <v>37</v>
      </c>
      <c r="B52" s="7" t="s">
        <v>47</v>
      </c>
      <c r="C52" s="7" t="s">
        <v>48</v>
      </c>
      <c r="D52" s="8"/>
      <c r="E52" s="9"/>
      <c r="F52" s="8"/>
      <c r="G52" s="9"/>
      <c r="H52" s="8"/>
      <c r="I52" s="9"/>
      <c r="J52" s="8"/>
      <c r="K52" s="9"/>
    </row>
    <row r="53">
      <c r="A53" s="6" t="s">
        <v>38</v>
      </c>
      <c r="B53" s="7" t="s">
        <v>47</v>
      </c>
      <c r="C53" s="7" t="s">
        <v>48</v>
      </c>
      <c r="D53" s="8"/>
      <c r="E53" s="9" t="n">
        <f>19321</f>
        <v>19321.0</v>
      </c>
      <c r="F53" s="8"/>
      <c r="G53" s="9" t="n">
        <f>2830286350000</f>
        <v>2.83028635E12</v>
      </c>
      <c r="H53" s="8"/>
      <c r="I53" s="9" t="n">
        <f>4406</f>
        <v>4406.0</v>
      </c>
      <c r="J53" s="8"/>
      <c r="K53" s="9" t="n">
        <f>162834</f>
        <v>162834.0</v>
      </c>
    </row>
    <row r="54">
      <c r="A54" s="6" t="s">
        <v>39</v>
      </c>
      <c r="B54" s="7" t="s">
        <v>47</v>
      </c>
      <c r="C54" s="7" t="s">
        <v>48</v>
      </c>
      <c r="D54" s="8"/>
      <c r="E54" s="9" t="n">
        <f>19002</f>
        <v>19002.0</v>
      </c>
      <c r="F54" s="8"/>
      <c r="G54" s="9" t="n">
        <f>2781776450000</f>
        <v>2.78177645E12</v>
      </c>
      <c r="H54" s="8"/>
      <c r="I54" s="9" t="n">
        <f>4512</f>
        <v>4512.0</v>
      </c>
      <c r="J54" s="8"/>
      <c r="K54" s="9" t="n">
        <f>162153</f>
        <v>162153.0</v>
      </c>
    </row>
    <row r="55">
      <c r="A55" s="6" t="s">
        <v>40</v>
      </c>
      <c r="B55" s="7" t="s">
        <v>47</v>
      </c>
      <c r="C55" s="7" t="s">
        <v>48</v>
      </c>
      <c r="D55" s="8" t="s">
        <v>50</v>
      </c>
      <c r="E55" s="9" t="n">
        <f>30904</f>
        <v>30904.0</v>
      </c>
      <c r="F55" s="8" t="s">
        <v>50</v>
      </c>
      <c r="G55" s="9" t="n">
        <f>4513431250000</f>
        <v>4.51343125E12</v>
      </c>
      <c r="H55" s="8"/>
      <c r="I55" s="9" t="n">
        <f>9231</f>
        <v>9231.0</v>
      </c>
      <c r="J55" s="8"/>
      <c r="K55" s="9" t="n">
        <f>164024</f>
        <v>164024.0</v>
      </c>
    </row>
    <row r="56">
      <c r="A56" s="6" t="s">
        <v>41</v>
      </c>
      <c r="B56" s="7" t="s">
        <v>47</v>
      </c>
      <c r="C56" s="7" t="s">
        <v>48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42</v>
      </c>
      <c r="B57" s="7" t="s">
        <v>47</v>
      </c>
      <c r="C57" s="7" t="s">
        <v>48</v>
      </c>
      <c r="D57" s="8"/>
      <c r="E57" s="9" t="n">
        <f>29990</f>
        <v>29990.0</v>
      </c>
      <c r="F57" s="8"/>
      <c r="G57" s="9" t="n">
        <f>4386216100000</f>
        <v>4.3862161E12</v>
      </c>
      <c r="H57" s="8"/>
      <c r="I57" s="9" t="n">
        <f>9521</f>
        <v>9521.0</v>
      </c>
      <c r="J57" s="8" t="s">
        <v>50</v>
      </c>
      <c r="K57" s="9" t="n">
        <f>170201</f>
        <v>170201.0</v>
      </c>
    </row>
    <row r="58">
      <c r="A58" s="6" t="s">
        <v>43</v>
      </c>
      <c r="B58" s="7" t="s">
        <v>47</v>
      </c>
      <c r="C58" s="7" t="s">
        <v>48</v>
      </c>
      <c r="D58" s="8"/>
      <c r="E58" s="9"/>
      <c r="F58" s="8"/>
      <c r="G58" s="9"/>
      <c r="H58" s="8"/>
      <c r="I58" s="9"/>
      <c r="J58" s="8"/>
      <c r="K58" s="9"/>
    </row>
    <row r="59">
      <c r="A59" s="6" t="s">
        <v>44</v>
      </c>
      <c r="B59" s="7" t="s">
        <v>47</v>
      </c>
      <c r="C59" s="7" t="s">
        <v>48</v>
      </c>
      <c r="D59" s="8"/>
      <c r="E59" s="9"/>
      <c r="F59" s="8"/>
      <c r="G59" s="9"/>
      <c r="H59" s="8"/>
      <c r="I59" s="9"/>
      <c r="J59" s="8"/>
      <c r="K59" s="9"/>
    </row>
    <row r="60">
      <c r="A60" s="6" t="s">
        <v>45</v>
      </c>
      <c r="B60" s="7" t="s">
        <v>47</v>
      </c>
      <c r="C60" s="7" t="s">
        <v>48</v>
      </c>
      <c r="D60" s="8"/>
      <c r="E60" s="9" t="n">
        <f>27304</f>
        <v>27304.0</v>
      </c>
      <c r="F60" s="8"/>
      <c r="G60" s="9" t="n">
        <f>3994144490000</f>
        <v>3.99414449E12</v>
      </c>
      <c r="H60" s="8"/>
      <c r="I60" s="9" t="n">
        <f>6892</f>
        <v>6892.0</v>
      </c>
      <c r="J60" s="8"/>
      <c r="K60" s="9" t="n">
        <f>166858</f>
        <v>166858.0</v>
      </c>
    </row>
    <row r="61">
      <c r="A61" s="6" t="s">
        <v>46</v>
      </c>
      <c r="B61" s="7" t="s">
        <v>47</v>
      </c>
      <c r="C61" s="7" t="s">
        <v>48</v>
      </c>
      <c r="D61" s="8"/>
      <c r="E61" s="9" t="n">
        <f>30024</f>
        <v>30024.0</v>
      </c>
      <c r="F61" s="8"/>
      <c r="G61" s="9" t="n">
        <f>4393178050000</f>
        <v>4.39317805E12</v>
      </c>
      <c r="H61" s="8" t="s">
        <v>50</v>
      </c>
      <c r="I61" s="9" t="n">
        <f>14893</f>
        <v>14893.0</v>
      </c>
      <c r="J61" s="8"/>
      <c r="K61" s="9" t="n">
        <f>168966</f>
        <v>168966.0</v>
      </c>
    </row>
    <row r="62">
      <c r="A62" s="6" t="s">
        <v>16</v>
      </c>
      <c r="B62" s="7" t="s">
        <v>51</v>
      </c>
      <c r="C62" s="7" t="s">
        <v>52</v>
      </c>
      <c r="D62" s="8"/>
      <c r="E62" s="9" t="n">
        <f>26</f>
        <v>26.0</v>
      </c>
      <c r="F62" s="8"/>
      <c r="G62" s="9" t="n">
        <f>381448500</f>
        <v>3.814485E8</v>
      </c>
      <c r="H62" s="8" t="s">
        <v>50</v>
      </c>
      <c r="I62" s="9" t="n">
        <f>23</f>
        <v>23.0</v>
      </c>
      <c r="J62" s="8"/>
      <c r="K62" s="9" t="n">
        <f>273</f>
        <v>273.0</v>
      </c>
    </row>
    <row r="63">
      <c r="A63" s="6" t="s">
        <v>20</v>
      </c>
      <c r="B63" s="7" t="s">
        <v>51</v>
      </c>
      <c r="C63" s="7" t="s">
        <v>52</v>
      </c>
      <c r="D63" s="8"/>
      <c r="E63" s="9" t="n">
        <f>18</f>
        <v>18.0</v>
      </c>
      <c r="F63" s="8"/>
      <c r="G63" s="9" t="n">
        <f>264510500</f>
        <v>2.645105E8</v>
      </c>
      <c r="H63" s="8"/>
      <c r="I63" s="9" t="n">
        <f>8</f>
        <v>8.0</v>
      </c>
      <c r="J63" s="8"/>
      <c r="K63" s="9" t="n">
        <f>273</f>
        <v>273.0</v>
      </c>
    </row>
    <row r="64">
      <c r="A64" s="6" t="s">
        <v>21</v>
      </c>
      <c r="B64" s="7" t="s">
        <v>51</v>
      </c>
      <c r="C64" s="7" t="s">
        <v>52</v>
      </c>
      <c r="D64" s="8"/>
      <c r="E64" s="9" t="n">
        <f>10</f>
        <v>10.0</v>
      </c>
      <c r="F64" s="8"/>
      <c r="G64" s="9" t="n">
        <f>147051000</f>
        <v>1.47051E8</v>
      </c>
      <c r="H64" s="8"/>
      <c r="I64" s="9" t="n">
        <f>5</f>
        <v>5.0</v>
      </c>
      <c r="J64" s="8"/>
      <c r="K64" s="9" t="n">
        <f>273</f>
        <v>273.0</v>
      </c>
    </row>
    <row r="65">
      <c r="A65" s="6" t="s">
        <v>22</v>
      </c>
      <c r="B65" s="7" t="s">
        <v>51</v>
      </c>
      <c r="C65" s="7" t="s">
        <v>52</v>
      </c>
      <c r="D65" s="8"/>
      <c r="E65" s="9"/>
      <c r="F65" s="8"/>
      <c r="G65" s="9"/>
      <c r="H65" s="8"/>
      <c r="I65" s="9"/>
      <c r="J65" s="8"/>
      <c r="K65" s="9"/>
    </row>
    <row r="66">
      <c r="A66" s="6" t="s">
        <v>23</v>
      </c>
      <c r="B66" s="7" t="s">
        <v>51</v>
      </c>
      <c r="C66" s="7" t="s">
        <v>52</v>
      </c>
      <c r="D66" s="8"/>
      <c r="E66" s="9"/>
      <c r="F66" s="8"/>
      <c r="G66" s="9"/>
      <c r="H66" s="8"/>
      <c r="I66" s="9"/>
      <c r="J66" s="8"/>
      <c r="K66" s="9"/>
    </row>
    <row r="67">
      <c r="A67" s="6" t="s">
        <v>24</v>
      </c>
      <c r="B67" s="7" t="s">
        <v>51</v>
      </c>
      <c r="C67" s="7" t="s">
        <v>52</v>
      </c>
      <c r="D67" s="8"/>
      <c r="E67" s="9" t="n">
        <f>8</f>
        <v>8.0</v>
      </c>
      <c r="F67" s="8"/>
      <c r="G67" s="9" t="n">
        <f>117503000</f>
        <v>1.17503E8</v>
      </c>
      <c r="H67" s="8"/>
      <c r="I67" s="9" t="n">
        <f>7</f>
        <v>7.0</v>
      </c>
      <c r="J67" s="8"/>
      <c r="K67" s="9" t="n">
        <f>271</f>
        <v>271.0</v>
      </c>
    </row>
    <row r="68">
      <c r="A68" s="6" t="s">
        <v>25</v>
      </c>
      <c r="B68" s="7" t="s">
        <v>51</v>
      </c>
      <c r="C68" s="7" t="s">
        <v>52</v>
      </c>
      <c r="D68" s="8" t="s">
        <v>49</v>
      </c>
      <c r="E68" s="9" t="str">
        <f>"－"</f>
        <v>－</v>
      </c>
      <c r="F68" s="8" t="s">
        <v>49</v>
      </c>
      <c r="G68" s="9" t="str">
        <f>"－"</f>
        <v>－</v>
      </c>
      <c r="H68" s="8" t="s">
        <v>49</v>
      </c>
      <c r="I68" s="9" t="str">
        <f>"－"</f>
        <v>－</v>
      </c>
      <c r="J68" s="8"/>
      <c r="K68" s="9" t="n">
        <f>271</f>
        <v>271.0</v>
      </c>
    </row>
    <row r="69">
      <c r="A69" s="6" t="s">
        <v>26</v>
      </c>
      <c r="B69" s="7" t="s">
        <v>51</v>
      </c>
      <c r="C69" s="7" t="s">
        <v>52</v>
      </c>
      <c r="D69" s="8"/>
      <c r="E69" s="9" t="str">
        <f>"－"</f>
        <v>－</v>
      </c>
      <c r="F69" s="8"/>
      <c r="G69" s="9" t="str">
        <f>"－"</f>
        <v>－</v>
      </c>
      <c r="H69" s="8"/>
      <c r="I69" s="9" t="str">
        <f>"－"</f>
        <v>－</v>
      </c>
      <c r="J69" s="8"/>
      <c r="K69" s="9" t="n">
        <f>271</f>
        <v>271.0</v>
      </c>
    </row>
    <row r="70">
      <c r="A70" s="6" t="s">
        <v>27</v>
      </c>
      <c r="B70" s="7" t="s">
        <v>51</v>
      </c>
      <c r="C70" s="7" t="s">
        <v>52</v>
      </c>
      <c r="D70" s="8"/>
      <c r="E70" s="9" t="n">
        <f>3</f>
        <v>3.0</v>
      </c>
      <c r="F70" s="8"/>
      <c r="G70" s="9" t="n">
        <f>43967500</f>
        <v>4.39675E7</v>
      </c>
      <c r="H70" s="8"/>
      <c r="I70" s="9" t="n">
        <f>2</f>
        <v>2.0</v>
      </c>
      <c r="J70" s="8" t="s">
        <v>49</v>
      </c>
      <c r="K70" s="9" t="n">
        <f>269</f>
        <v>269.0</v>
      </c>
    </row>
    <row r="71">
      <c r="A71" s="6" t="s">
        <v>28</v>
      </c>
      <c r="B71" s="7" t="s">
        <v>51</v>
      </c>
      <c r="C71" s="7" t="s">
        <v>52</v>
      </c>
      <c r="D71" s="8"/>
      <c r="E71" s="9" t="n">
        <f>9</f>
        <v>9.0</v>
      </c>
      <c r="F71" s="8"/>
      <c r="G71" s="9" t="n">
        <f>131878500</f>
        <v>1.318785E8</v>
      </c>
      <c r="H71" s="8"/>
      <c r="I71" s="9" t="n">
        <f>9</f>
        <v>9.0</v>
      </c>
      <c r="J71" s="8"/>
      <c r="K71" s="9" t="n">
        <f>269</f>
        <v>269.0</v>
      </c>
    </row>
    <row r="72">
      <c r="A72" s="6" t="s">
        <v>29</v>
      </c>
      <c r="B72" s="7" t="s">
        <v>51</v>
      </c>
      <c r="C72" s="7" t="s">
        <v>52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30</v>
      </c>
      <c r="B73" s="7" t="s">
        <v>51</v>
      </c>
      <c r="C73" s="7" t="s">
        <v>52</v>
      </c>
      <c r="D73" s="8"/>
      <c r="E73" s="9"/>
      <c r="F73" s="8"/>
      <c r="G73" s="9"/>
      <c r="H73" s="8"/>
      <c r="I73" s="9"/>
      <c r="J73" s="8"/>
      <c r="K73" s="9"/>
    </row>
    <row r="74">
      <c r="A74" s="6" t="s">
        <v>31</v>
      </c>
      <c r="B74" s="7" t="s">
        <v>51</v>
      </c>
      <c r="C74" s="7" t="s">
        <v>52</v>
      </c>
      <c r="D74" s="8"/>
      <c r="E74" s="9" t="n">
        <f>13</f>
        <v>13.0</v>
      </c>
      <c r="F74" s="8"/>
      <c r="G74" s="9" t="n">
        <f>190401500</f>
        <v>1.904015E8</v>
      </c>
      <c r="H74" s="8"/>
      <c r="I74" s="9" t="n">
        <f>9</f>
        <v>9.0</v>
      </c>
      <c r="J74" s="8"/>
      <c r="K74" s="9" t="n">
        <f>270</f>
        <v>270.0</v>
      </c>
    </row>
    <row r="75">
      <c r="A75" s="6" t="s">
        <v>32</v>
      </c>
      <c r="B75" s="7" t="s">
        <v>51</v>
      </c>
      <c r="C75" s="7" t="s">
        <v>52</v>
      </c>
      <c r="D75" s="8"/>
      <c r="E75" s="9" t="n">
        <f>8</f>
        <v>8.0</v>
      </c>
      <c r="F75" s="8"/>
      <c r="G75" s="9" t="n">
        <f>117413000</f>
        <v>1.17413E8</v>
      </c>
      <c r="H75" s="8"/>
      <c r="I75" s="9" t="n">
        <f>5</f>
        <v>5.0</v>
      </c>
      <c r="J75" s="8"/>
      <c r="K75" s="9" t="n">
        <f>274</f>
        <v>274.0</v>
      </c>
    </row>
    <row r="76">
      <c r="A76" s="6" t="s">
        <v>33</v>
      </c>
      <c r="B76" s="7" t="s">
        <v>51</v>
      </c>
      <c r="C76" s="7" t="s">
        <v>52</v>
      </c>
      <c r="D76" s="8"/>
      <c r="E76" s="9" t="n">
        <f>6</f>
        <v>6.0</v>
      </c>
      <c r="F76" s="8"/>
      <c r="G76" s="9" t="n">
        <f>88088500</f>
        <v>8.80885E7</v>
      </c>
      <c r="H76" s="8"/>
      <c r="I76" s="9" t="n">
        <f>6</f>
        <v>6.0</v>
      </c>
      <c r="J76" s="8"/>
      <c r="K76" s="9" t="n">
        <f>273</f>
        <v>273.0</v>
      </c>
    </row>
    <row r="77">
      <c r="A77" s="6" t="s">
        <v>34</v>
      </c>
      <c r="B77" s="7" t="s">
        <v>51</v>
      </c>
      <c r="C77" s="7" t="s">
        <v>52</v>
      </c>
      <c r="D77" s="8"/>
      <c r="E77" s="9" t="n">
        <f>2</f>
        <v>2.0</v>
      </c>
      <c r="F77" s="8"/>
      <c r="G77" s="9" t="n">
        <f>29331500</f>
        <v>2.93315E7</v>
      </c>
      <c r="H77" s="8"/>
      <c r="I77" s="9" t="n">
        <f>2</f>
        <v>2.0</v>
      </c>
      <c r="J77" s="8"/>
      <c r="K77" s="9" t="n">
        <f>273</f>
        <v>273.0</v>
      </c>
    </row>
    <row r="78">
      <c r="A78" s="6" t="s">
        <v>35</v>
      </c>
      <c r="B78" s="7" t="s">
        <v>51</v>
      </c>
      <c r="C78" s="7" t="s">
        <v>52</v>
      </c>
      <c r="D78" s="8"/>
      <c r="E78" s="9" t="n">
        <f>2</f>
        <v>2.0</v>
      </c>
      <c r="F78" s="8"/>
      <c r="G78" s="9" t="n">
        <f>29318500</f>
        <v>2.93185E7</v>
      </c>
      <c r="H78" s="8"/>
      <c r="I78" s="9" t="n">
        <f>1</f>
        <v>1.0</v>
      </c>
      <c r="J78" s="8"/>
      <c r="K78" s="9" t="n">
        <f>272</f>
        <v>272.0</v>
      </c>
    </row>
    <row r="79">
      <c r="A79" s="6" t="s">
        <v>36</v>
      </c>
      <c r="B79" s="7" t="s">
        <v>51</v>
      </c>
      <c r="C79" s="7" t="s">
        <v>52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37</v>
      </c>
      <c r="B80" s="7" t="s">
        <v>51</v>
      </c>
      <c r="C80" s="7" t="s">
        <v>52</v>
      </c>
      <c r="D80" s="8"/>
      <c r="E80" s="9"/>
      <c r="F80" s="8"/>
      <c r="G80" s="9"/>
      <c r="H80" s="8"/>
      <c r="I80" s="9"/>
      <c r="J80" s="8"/>
      <c r="K80" s="9"/>
    </row>
    <row r="81">
      <c r="A81" s="6" t="s">
        <v>38</v>
      </c>
      <c r="B81" s="7" t="s">
        <v>51</v>
      </c>
      <c r="C81" s="7" t="s">
        <v>52</v>
      </c>
      <c r="D81" s="8" t="s">
        <v>50</v>
      </c>
      <c r="E81" s="9" t="n">
        <f>55</f>
        <v>55.0</v>
      </c>
      <c r="F81" s="8" t="s">
        <v>50</v>
      </c>
      <c r="G81" s="9" t="n">
        <f>805878500</f>
        <v>8.058785E8</v>
      </c>
      <c r="H81" s="8"/>
      <c r="I81" s="9" t="n">
        <f>17</f>
        <v>17.0</v>
      </c>
      <c r="J81" s="8" t="s">
        <v>50</v>
      </c>
      <c r="K81" s="9" t="n">
        <f>291</f>
        <v>291.0</v>
      </c>
    </row>
    <row r="82">
      <c r="A82" s="6" t="s">
        <v>39</v>
      </c>
      <c r="B82" s="7" t="s">
        <v>51</v>
      </c>
      <c r="C82" s="7" t="s">
        <v>52</v>
      </c>
      <c r="D82" s="8"/>
      <c r="E82" s="9" t="n">
        <f>12</f>
        <v>12.0</v>
      </c>
      <c r="F82" s="8"/>
      <c r="G82" s="9" t="n">
        <f>175805500</f>
        <v>1.758055E8</v>
      </c>
      <c r="H82" s="8"/>
      <c r="I82" s="9" t="n">
        <f>8</f>
        <v>8.0</v>
      </c>
      <c r="J82" s="8"/>
      <c r="K82" s="9" t="n">
        <f>287</f>
        <v>287.0</v>
      </c>
    </row>
    <row r="83">
      <c r="A83" s="6" t="s">
        <v>40</v>
      </c>
      <c r="B83" s="7" t="s">
        <v>51</v>
      </c>
      <c r="C83" s="7" t="s">
        <v>52</v>
      </c>
      <c r="D83" s="8"/>
      <c r="E83" s="9" t="n">
        <f>8</f>
        <v>8.0</v>
      </c>
      <c r="F83" s="8"/>
      <c r="G83" s="9" t="n">
        <f>116982500</f>
        <v>1.169825E8</v>
      </c>
      <c r="H83" s="8"/>
      <c r="I83" s="9" t="n">
        <f>5</f>
        <v>5.0</v>
      </c>
      <c r="J83" s="8"/>
      <c r="K83" s="9" t="n">
        <f>283</f>
        <v>283.0</v>
      </c>
    </row>
    <row r="84">
      <c r="A84" s="6" t="s">
        <v>41</v>
      </c>
      <c r="B84" s="7" t="s">
        <v>51</v>
      </c>
      <c r="C84" s="7" t="s">
        <v>52</v>
      </c>
      <c r="D84" s="8"/>
      <c r="E84" s="9"/>
      <c r="F84" s="8"/>
      <c r="G84" s="9"/>
      <c r="H84" s="8"/>
      <c r="I84" s="9"/>
      <c r="J84" s="8"/>
      <c r="K84" s="9"/>
    </row>
    <row r="85">
      <c r="A85" s="6" t="s">
        <v>42</v>
      </c>
      <c r="B85" s="7" t="s">
        <v>51</v>
      </c>
      <c r="C85" s="7" t="s">
        <v>52</v>
      </c>
      <c r="D85" s="8"/>
      <c r="E85" s="9" t="n">
        <f>6</f>
        <v>6.0</v>
      </c>
      <c r="F85" s="8"/>
      <c r="G85" s="9" t="n">
        <f>87926000</f>
        <v>8.7926E7</v>
      </c>
      <c r="H85" s="8"/>
      <c r="I85" s="9" t="n">
        <f>2</f>
        <v>2.0</v>
      </c>
      <c r="J85" s="8"/>
      <c r="K85" s="9" t="n">
        <f>285</f>
        <v>285.0</v>
      </c>
    </row>
    <row r="86">
      <c r="A86" s="6" t="s">
        <v>43</v>
      </c>
      <c r="B86" s="7" t="s">
        <v>51</v>
      </c>
      <c r="C86" s="7" t="s">
        <v>52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44</v>
      </c>
      <c r="B87" s="7" t="s">
        <v>51</v>
      </c>
      <c r="C87" s="7" t="s">
        <v>52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45</v>
      </c>
      <c r="B88" s="7" t="s">
        <v>51</v>
      </c>
      <c r="C88" s="7" t="s">
        <v>52</v>
      </c>
      <c r="D88" s="8"/>
      <c r="E88" s="9" t="n">
        <f>9</f>
        <v>9.0</v>
      </c>
      <c r="F88" s="8"/>
      <c r="G88" s="9" t="n">
        <f>131877000</f>
        <v>1.31877E8</v>
      </c>
      <c r="H88" s="8"/>
      <c r="I88" s="9" t="n">
        <f>9</f>
        <v>9.0</v>
      </c>
      <c r="J88" s="8"/>
      <c r="K88" s="9" t="n">
        <f>283</f>
        <v>283.0</v>
      </c>
    </row>
    <row r="89">
      <c r="A89" s="6" t="s">
        <v>46</v>
      </c>
      <c r="B89" s="7" t="s">
        <v>51</v>
      </c>
      <c r="C89" s="7" t="s">
        <v>52</v>
      </c>
      <c r="D89" s="8"/>
      <c r="E89" s="9" t="n">
        <f>7</f>
        <v>7.0</v>
      </c>
      <c r="F89" s="8"/>
      <c r="G89" s="9" t="n">
        <f>102617500</f>
        <v>1.026175E8</v>
      </c>
      <c r="H89" s="8"/>
      <c r="I89" s="9" t="n">
        <f>5</f>
        <v>5.0</v>
      </c>
      <c r="J89" s="8"/>
      <c r="K89" s="9" t="n">
        <f>286</f>
        <v>286.0</v>
      </c>
    </row>
    <row r="90">
      <c r="A90" s="6" t="s">
        <v>16</v>
      </c>
      <c r="B90" s="7" t="s">
        <v>53</v>
      </c>
      <c r="C90" s="7" t="s">
        <v>54</v>
      </c>
      <c r="D90" s="8" t="s">
        <v>19</v>
      </c>
      <c r="E90" s="9" t="str">
        <f>"－"</f>
        <v>－</v>
      </c>
      <c r="F90" s="8" t="s">
        <v>19</v>
      </c>
      <c r="G90" s="9" t="str">
        <f>"－"</f>
        <v>－</v>
      </c>
      <c r="H90" s="8" t="s">
        <v>19</v>
      </c>
      <c r="I90" s="9" t="str">
        <f>"－"</f>
        <v>－</v>
      </c>
      <c r="J90" s="8" t="s">
        <v>19</v>
      </c>
      <c r="K90" s="9" t="str">
        <f>"－"</f>
        <v>－</v>
      </c>
    </row>
    <row r="91">
      <c r="A91" s="6" t="s">
        <v>20</v>
      </c>
      <c r="B91" s="7" t="s">
        <v>53</v>
      </c>
      <c r="C91" s="7" t="s">
        <v>54</v>
      </c>
      <c r="D91" s="8"/>
      <c r="E91" s="9" t="str">
        <f>"－"</f>
        <v>－</v>
      </c>
      <c r="F91" s="8"/>
      <c r="G91" s="9" t="str">
        <f>"－"</f>
        <v>－</v>
      </c>
      <c r="H91" s="8"/>
      <c r="I91" s="9" t="str">
        <f>"－"</f>
        <v>－</v>
      </c>
      <c r="J91" s="8"/>
      <c r="K91" s="9" t="str">
        <f>"－"</f>
        <v>－</v>
      </c>
    </row>
    <row r="92">
      <c r="A92" s="6" t="s">
        <v>21</v>
      </c>
      <c r="B92" s="7" t="s">
        <v>53</v>
      </c>
      <c r="C92" s="7" t="s">
        <v>54</v>
      </c>
      <c r="D92" s="8"/>
      <c r="E92" s="9" t="str">
        <f>"－"</f>
        <v>－</v>
      </c>
      <c r="F92" s="8"/>
      <c r="G92" s="9" t="str">
        <f>"－"</f>
        <v>－</v>
      </c>
      <c r="H92" s="8"/>
      <c r="I92" s="9" t="str">
        <f>"－"</f>
        <v>－</v>
      </c>
      <c r="J92" s="8"/>
      <c r="K92" s="9" t="str">
        <f>"－"</f>
        <v>－</v>
      </c>
    </row>
    <row r="93">
      <c r="A93" s="6" t="s">
        <v>22</v>
      </c>
      <c r="B93" s="7" t="s">
        <v>53</v>
      </c>
      <c r="C93" s="7" t="s">
        <v>54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23</v>
      </c>
      <c r="B94" s="7" t="s">
        <v>53</v>
      </c>
      <c r="C94" s="7" t="s">
        <v>54</v>
      </c>
      <c r="D94" s="8"/>
      <c r="E94" s="9"/>
      <c r="F94" s="8"/>
      <c r="G94" s="9"/>
      <c r="H94" s="8"/>
      <c r="I94" s="9"/>
      <c r="J94" s="8"/>
      <c r="K94" s="9"/>
    </row>
    <row r="95">
      <c r="A95" s="6" t="s">
        <v>24</v>
      </c>
      <c r="B95" s="7" t="s">
        <v>53</v>
      </c>
      <c r="C95" s="7" t="s">
        <v>54</v>
      </c>
      <c r="D95" s="8"/>
      <c r="E95" s="9" t="str">
        <f>"－"</f>
        <v>－</v>
      </c>
      <c r="F95" s="8"/>
      <c r="G95" s="9" t="str">
        <f>"－"</f>
        <v>－</v>
      </c>
      <c r="H95" s="8"/>
      <c r="I95" s="9" t="str">
        <f>"－"</f>
        <v>－</v>
      </c>
      <c r="J95" s="8"/>
      <c r="K95" s="9" t="str">
        <f>"－"</f>
        <v>－</v>
      </c>
    </row>
    <row r="96">
      <c r="A96" s="6" t="s">
        <v>25</v>
      </c>
      <c r="B96" s="7" t="s">
        <v>53</v>
      </c>
      <c r="C96" s="7" t="s">
        <v>54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str">
        <f>"－"</f>
        <v>－</v>
      </c>
    </row>
    <row r="97">
      <c r="A97" s="6" t="s">
        <v>26</v>
      </c>
      <c r="B97" s="7" t="s">
        <v>53</v>
      </c>
      <c r="C97" s="7" t="s">
        <v>54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str">
        <f>"－"</f>
        <v>－</v>
      </c>
    </row>
    <row r="98">
      <c r="A98" s="6" t="s">
        <v>27</v>
      </c>
      <c r="B98" s="7" t="s">
        <v>53</v>
      </c>
      <c r="C98" s="7" t="s">
        <v>54</v>
      </c>
      <c r="D98" s="8"/>
      <c r="E98" s="9" t="str">
        <f>"－"</f>
        <v>－</v>
      </c>
      <c r="F98" s="8"/>
      <c r="G98" s="9" t="str">
        <f>"－"</f>
        <v>－</v>
      </c>
      <c r="H98" s="8"/>
      <c r="I98" s="9" t="str">
        <f>"－"</f>
        <v>－</v>
      </c>
      <c r="J98" s="8"/>
      <c r="K98" s="9" t="str">
        <f>"－"</f>
        <v>－</v>
      </c>
    </row>
    <row r="99">
      <c r="A99" s="6" t="s">
        <v>28</v>
      </c>
      <c r="B99" s="7" t="s">
        <v>53</v>
      </c>
      <c r="C99" s="7" t="s">
        <v>54</v>
      </c>
      <c r="D99" s="8"/>
      <c r="E99" s="9" t="str">
        <f>"－"</f>
        <v>－</v>
      </c>
      <c r="F99" s="8"/>
      <c r="G99" s="9" t="str">
        <f>"－"</f>
        <v>－</v>
      </c>
      <c r="H99" s="8"/>
      <c r="I99" s="9" t="str">
        <f>"－"</f>
        <v>－</v>
      </c>
      <c r="J99" s="8"/>
      <c r="K99" s="9" t="str">
        <f>"－"</f>
        <v>－</v>
      </c>
    </row>
    <row r="100">
      <c r="A100" s="6" t="s">
        <v>29</v>
      </c>
      <c r="B100" s="7" t="s">
        <v>53</v>
      </c>
      <c r="C100" s="7" t="s">
        <v>54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30</v>
      </c>
      <c r="B101" s="7" t="s">
        <v>53</v>
      </c>
      <c r="C101" s="7" t="s">
        <v>54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31</v>
      </c>
      <c r="B102" s="7" t="s">
        <v>53</v>
      </c>
      <c r="C102" s="7" t="s">
        <v>54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32</v>
      </c>
      <c r="B103" s="7" t="s">
        <v>53</v>
      </c>
      <c r="C103" s="7" t="s">
        <v>54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33</v>
      </c>
      <c r="B104" s="7" t="s">
        <v>53</v>
      </c>
      <c r="C104" s="7" t="s">
        <v>54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34</v>
      </c>
      <c r="B105" s="7" t="s">
        <v>53</v>
      </c>
      <c r="C105" s="7" t="s">
        <v>54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35</v>
      </c>
      <c r="B106" s="7" t="s">
        <v>53</v>
      </c>
      <c r="C106" s="7" t="s">
        <v>54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36</v>
      </c>
      <c r="B107" s="7" t="s">
        <v>53</v>
      </c>
      <c r="C107" s="7" t="s">
        <v>54</v>
      </c>
      <c r="D107" s="8"/>
      <c r="E107" s="9"/>
      <c r="F107" s="8"/>
      <c r="G107" s="9"/>
      <c r="H107" s="8"/>
      <c r="I107" s="9"/>
      <c r="J107" s="8"/>
      <c r="K107" s="9"/>
    </row>
    <row r="108">
      <c r="A108" s="6" t="s">
        <v>37</v>
      </c>
      <c r="B108" s="7" t="s">
        <v>53</v>
      </c>
      <c r="C108" s="7" t="s">
        <v>54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38</v>
      </c>
      <c r="B109" s="7" t="s">
        <v>53</v>
      </c>
      <c r="C109" s="7" t="s">
        <v>54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39</v>
      </c>
      <c r="B110" s="7" t="s">
        <v>53</v>
      </c>
      <c r="C110" s="7" t="s">
        <v>54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40</v>
      </c>
      <c r="B111" s="7" t="s">
        <v>53</v>
      </c>
      <c r="C111" s="7" t="s">
        <v>54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41</v>
      </c>
      <c r="B112" s="7" t="s">
        <v>53</v>
      </c>
      <c r="C112" s="7" t="s">
        <v>54</v>
      </c>
      <c r="D112" s="8"/>
      <c r="E112" s="9"/>
      <c r="F112" s="8"/>
      <c r="G112" s="9"/>
      <c r="H112" s="8"/>
      <c r="I112" s="9"/>
      <c r="J112" s="8"/>
      <c r="K112" s="9"/>
    </row>
    <row r="113">
      <c r="A113" s="6" t="s">
        <v>42</v>
      </c>
      <c r="B113" s="7" t="s">
        <v>53</v>
      </c>
      <c r="C113" s="7" t="s">
        <v>54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43</v>
      </c>
      <c r="B114" s="7" t="s">
        <v>53</v>
      </c>
      <c r="C114" s="7" t="s">
        <v>54</v>
      </c>
      <c r="D114" s="8"/>
      <c r="E114" s="9"/>
      <c r="F114" s="8"/>
      <c r="G114" s="9"/>
      <c r="H114" s="8"/>
      <c r="I114" s="9"/>
      <c r="J114" s="8"/>
      <c r="K114" s="9"/>
    </row>
    <row r="115">
      <c r="A115" s="6" t="s">
        <v>44</v>
      </c>
      <c r="B115" s="7" t="s">
        <v>53</v>
      </c>
      <c r="C115" s="7" t="s">
        <v>54</v>
      </c>
      <c r="D115" s="8"/>
      <c r="E115" s="9"/>
      <c r="F115" s="8"/>
      <c r="G115" s="9"/>
      <c r="H115" s="8"/>
      <c r="I115" s="9"/>
      <c r="J115" s="8"/>
      <c r="K115" s="9"/>
    </row>
    <row r="116">
      <c r="A116" s="6" t="s">
        <v>45</v>
      </c>
      <c r="B116" s="7" t="s">
        <v>53</v>
      </c>
      <c r="C116" s="7" t="s">
        <v>54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46</v>
      </c>
      <c r="B117" s="7" t="s">
        <v>53</v>
      </c>
      <c r="C117" s="7" t="s">
        <v>54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2020-09-02T23:57:57Z</dcterms:modified>
</cp:coreProperties>
</file>