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709BE33F-D714-4EF0-84DA-FC1E1B6077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T-4" sheetId="2" r:id="rId1"/>
    <sheet name="For TSE" sheetId="3" r:id="rId2"/>
    <sheet name="v2 Master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5" l="1"/>
  <c r="I32" i="5"/>
  <c r="I31" i="5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W54" i="3" l="1"/>
  <c r="V54" i="3"/>
  <c r="U54" i="3"/>
  <c r="T54" i="3"/>
  <c r="S54" i="3"/>
  <c r="R54" i="3"/>
  <c r="P54" i="3"/>
  <c r="O54" i="3"/>
  <c r="N54" i="3"/>
  <c r="M54" i="3"/>
  <c r="L54" i="3"/>
  <c r="K54" i="3"/>
  <c r="W53" i="3"/>
  <c r="V53" i="3"/>
  <c r="U53" i="3"/>
  <c r="T53" i="3"/>
  <c r="S53" i="3"/>
  <c r="R53" i="3"/>
  <c r="P53" i="3"/>
  <c r="O53" i="3"/>
  <c r="N53" i="3"/>
  <c r="M53" i="3"/>
  <c r="L53" i="3"/>
  <c r="K53" i="3"/>
  <c r="W52" i="3"/>
  <c r="V52" i="3"/>
  <c r="U52" i="3"/>
  <c r="T52" i="3"/>
  <c r="S52" i="3"/>
  <c r="R52" i="3"/>
  <c r="P52" i="3"/>
  <c r="O52" i="3"/>
  <c r="N52" i="3"/>
  <c r="M52" i="3"/>
  <c r="L52" i="3"/>
  <c r="K52" i="3"/>
  <c r="W51" i="3"/>
  <c r="V51" i="3"/>
  <c r="U51" i="3"/>
  <c r="T51" i="3"/>
  <c r="S51" i="3"/>
  <c r="R51" i="3"/>
  <c r="P51" i="3"/>
  <c r="O51" i="3"/>
  <c r="N51" i="3"/>
  <c r="M51" i="3"/>
  <c r="L51" i="3"/>
  <c r="K51" i="3"/>
  <c r="W50" i="3"/>
  <c r="V50" i="3"/>
  <c r="U50" i="3"/>
  <c r="T50" i="3"/>
  <c r="S50" i="3"/>
  <c r="R50" i="3"/>
  <c r="P50" i="3"/>
  <c r="O50" i="3"/>
  <c r="N50" i="3"/>
  <c r="M50" i="3"/>
  <c r="L50" i="3"/>
  <c r="K50" i="3"/>
  <c r="W49" i="3"/>
  <c r="V49" i="3"/>
  <c r="U49" i="3"/>
  <c r="T49" i="3"/>
  <c r="S49" i="3"/>
  <c r="R49" i="3"/>
  <c r="P49" i="3"/>
  <c r="O49" i="3"/>
  <c r="N49" i="3"/>
  <c r="M49" i="3"/>
  <c r="L49" i="3"/>
  <c r="K49" i="3"/>
  <c r="W48" i="3"/>
  <c r="V48" i="3"/>
  <c r="U48" i="3"/>
  <c r="T48" i="3"/>
  <c r="S48" i="3"/>
  <c r="R48" i="3"/>
  <c r="P48" i="3"/>
  <c r="O48" i="3"/>
  <c r="N48" i="3"/>
  <c r="M48" i="3"/>
  <c r="L48" i="3"/>
  <c r="K48" i="3"/>
  <c r="W47" i="3"/>
  <c r="V47" i="3"/>
  <c r="U47" i="3"/>
  <c r="T47" i="3"/>
  <c r="S47" i="3"/>
  <c r="R47" i="3"/>
  <c r="P47" i="3"/>
  <c r="O47" i="3"/>
  <c r="N47" i="3"/>
  <c r="M47" i="3"/>
  <c r="L47" i="3"/>
  <c r="K47" i="3"/>
  <c r="W46" i="3"/>
  <c r="V46" i="3"/>
  <c r="U46" i="3"/>
  <c r="T46" i="3"/>
  <c r="S46" i="3"/>
  <c r="R46" i="3"/>
  <c r="P46" i="3"/>
  <c r="O46" i="3"/>
  <c r="N46" i="3"/>
  <c r="M46" i="3"/>
  <c r="L46" i="3"/>
  <c r="K46" i="3"/>
  <c r="W45" i="3"/>
  <c r="V45" i="3"/>
  <c r="U45" i="3"/>
  <c r="T45" i="3"/>
  <c r="S45" i="3"/>
  <c r="R45" i="3"/>
  <c r="P45" i="3"/>
  <c r="O45" i="3"/>
  <c r="N45" i="3"/>
  <c r="M45" i="3"/>
  <c r="L45" i="3"/>
  <c r="K45" i="3"/>
  <c r="W44" i="3"/>
  <c r="V44" i="3"/>
  <c r="U44" i="3"/>
  <c r="T44" i="3"/>
  <c r="S44" i="3"/>
  <c r="R44" i="3"/>
  <c r="P44" i="3"/>
  <c r="O44" i="3"/>
  <c r="N44" i="3"/>
  <c r="M44" i="3"/>
  <c r="L44" i="3"/>
  <c r="K44" i="3"/>
  <c r="W43" i="3"/>
  <c r="V43" i="3"/>
  <c r="U43" i="3"/>
  <c r="T43" i="3"/>
  <c r="S43" i="3"/>
  <c r="R43" i="3"/>
  <c r="P43" i="3"/>
  <c r="O43" i="3"/>
  <c r="N43" i="3"/>
  <c r="M43" i="3"/>
  <c r="L43" i="3"/>
  <c r="K43" i="3"/>
  <c r="W42" i="3"/>
  <c r="V42" i="3"/>
  <c r="U42" i="3"/>
  <c r="T42" i="3"/>
  <c r="S42" i="3"/>
  <c r="R42" i="3"/>
  <c r="P42" i="3"/>
  <c r="O42" i="3"/>
  <c r="N42" i="3"/>
  <c r="M42" i="3"/>
  <c r="L42" i="3"/>
  <c r="K42" i="3"/>
  <c r="W41" i="3"/>
  <c r="V41" i="3"/>
  <c r="U41" i="3"/>
  <c r="T41" i="3"/>
  <c r="S41" i="3"/>
  <c r="R41" i="3"/>
  <c r="P41" i="3"/>
  <c r="O41" i="3"/>
  <c r="N41" i="3"/>
  <c r="M41" i="3"/>
  <c r="L41" i="3"/>
  <c r="K41" i="3"/>
  <c r="W40" i="3"/>
  <c r="V40" i="3"/>
  <c r="U40" i="3"/>
  <c r="T40" i="3"/>
  <c r="S40" i="3"/>
  <c r="R40" i="3"/>
  <c r="P40" i="3"/>
  <c r="O40" i="3"/>
  <c r="N40" i="3"/>
  <c r="M40" i="3"/>
  <c r="L40" i="3"/>
  <c r="K40" i="3"/>
  <c r="W39" i="3"/>
  <c r="V39" i="3"/>
  <c r="U39" i="3"/>
  <c r="T39" i="3"/>
  <c r="S39" i="3"/>
  <c r="R39" i="3"/>
  <c r="P39" i="3"/>
  <c r="O39" i="3"/>
  <c r="N39" i="3"/>
  <c r="M39" i="3"/>
  <c r="L39" i="3"/>
  <c r="K39" i="3"/>
  <c r="W38" i="3"/>
  <c r="V38" i="3"/>
  <c r="U38" i="3"/>
  <c r="T38" i="3"/>
  <c r="S38" i="3"/>
  <c r="R38" i="3"/>
  <c r="P38" i="3"/>
  <c r="O38" i="3"/>
  <c r="N38" i="3"/>
  <c r="M38" i="3"/>
  <c r="L38" i="3"/>
  <c r="K38" i="3"/>
  <c r="W37" i="3"/>
  <c r="V37" i="3"/>
  <c r="U37" i="3"/>
  <c r="T37" i="3"/>
  <c r="S37" i="3"/>
  <c r="R37" i="3"/>
  <c r="P37" i="3"/>
  <c r="O37" i="3"/>
  <c r="N37" i="3"/>
  <c r="M37" i="3"/>
  <c r="L37" i="3"/>
  <c r="K37" i="3"/>
  <c r="W36" i="3"/>
  <c r="V36" i="3"/>
  <c r="U36" i="3"/>
  <c r="T36" i="3"/>
  <c r="S36" i="3"/>
  <c r="R36" i="3"/>
  <c r="P36" i="3"/>
  <c r="O36" i="3"/>
  <c r="N36" i="3"/>
  <c r="M36" i="3"/>
  <c r="L36" i="3"/>
  <c r="K36" i="3"/>
  <c r="W35" i="3"/>
  <c r="V35" i="3"/>
  <c r="U35" i="3"/>
  <c r="T35" i="3"/>
  <c r="S35" i="3"/>
  <c r="R35" i="3"/>
  <c r="P35" i="3"/>
  <c r="O35" i="3"/>
  <c r="N35" i="3"/>
  <c r="M35" i="3"/>
  <c r="L35" i="3"/>
  <c r="K35" i="3"/>
  <c r="W34" i="3"/>
  <c r="V34" i="3"/>
  <c r="U34" i="3"/>
  <c r="T34" i="3"/>
  <c r="S34" i="3"/>
  <c r="R34" i="3"/>
  <c r="P34" i="3"/>
  <c r="O34" i="3"/>
  <c r="N34" i="3"/>
  <c r="M34" i="3"/>
  <c r="L34" i="3"/>
  <c r="K34" i="3"/>
  <c r="W33" i="3"/>
  <c r="V33" i="3"/>
  <c r="U33" i="3"/>
  <c r="T33" i="3"/>
  <c r="S33" i="3"/>
  <c r="R33" i="3"/>
  <c r="P33" i="3"/>
  <c r="O33" i="3"/>
  <c r="N33" i="3"/>
  <c r="M33" i="3"/>
  <c r="L33" i="3"/>
  <c r="K33" i="3"/>
  <c r="W32" i="3"/>
  <c r="V32" i="3"/>
  <c r="U32" i="3"/>
  <c r="T32" i="3"/>
  <c r="S32" i="3"/>
  <c r="R32" i="3"/>
  <c r="P32" i="3"/>
  <c r="O32" i="3"/>
  <c r="N32" i="3"/>
  <c r="M32" i="3"/>
  <c r="L32" i="3"/>
  <c r="K32" i="3"/>
  <c r="W31" i="3"/>
  <c r="V31" i="3"/>
  <c r="U31" i="3"/>
  <c r="T31" i="3"/>
  <c r="S31" i="3"/>
  <c r="R31" i="3"/>
  <c r="P31" i="3"/>
  <c r="O31" i="3"/>
  <c r="N31" i="3"/>
  <c r="M31" i="3"/>
  <c r="L31" i="3"/>
  <c r="K31" i="3"/>
  <c r="W30" i="3"/>
  <c r="V30" i="3"/>
  <c r="U30" i="3"/>
  <c r="T30" i="3"/>
  <c r="S30" i="3"/>
  <c r="R30" i="3"/>
  <c r="P30" i="3"/>
  <c r="O30" i="3"/>
  <c r="N30" i="3"/>
  <c r="M30" i="3"/>
  <c r="L30" i="3"/>
  <c r="K30" i="3"/>
  <c r="W29" i="3"/>
  <c r="V29" i="3"/>
  <c r="U29" i="3"/>
  <c r="T29" i="3"/>
  <c r="S29" i="3"/>
  <c r="R29" i="3"/>
  <c r="P29" i="3"/>
  <c r="O29" i="3"/>
  <c r="N29" i="3"/>
  <c r="M29" i="3"/>
  <c r="L29" i="3"/>
  <c r="K29" i="3"/>
  <c r="W28" i="3"/>
  <c r="V28" i="3"/>
  <c r="U28" i="3"/>
  <c r="T28" i="3"/>
  <c r="S28" i="3"/>
  <c r="R28" i="3"/>
  <c r="P28" i="3"/>
  <c r="O28" i="3"/>
  <c r="N28" i="3"/>
  <c r="M28" i="3"/>
  <c r="L28" i="3"/>
  <c r="K28" i="3"/>
  <c r="W27" i="3"/>
  <c r="V27" i="3"/>
  <c r="U27" i="3"/>
  <c r="T27" i="3"/>
  <c r="S27" i="3"/>
  <c r="R27" i="3"/>
  <c r="P27" i="3"/>
  <c r="O27" i="3"/>
  <c r="N27" i="3"/>
  <c r="M27" i="3"/>
  <c r="L27" i="3"/>
  <c r="K27" i="3"/>
  <c r="W26" i="3"/>
  <c r="V26" i="3"/>
  <c r="U26" i="3"/>
  <c r="T26" i="3"/>
  <c r="S26" i="3"/>
  <c r="R26" i="3"/>
  <c r="P26" i="3"/>
  <c r="O26" i="3"/>
  <c r="N26" i="3"/>
  <c r="M26" i="3"/>
  <c r="L26" i="3"/>
  <c r="K26" i="3"/>
  <c r="W25" i="3"/>
  <c r="V25" i="3"/>
  <c r="U25" i="3"/>
  <c r="T25" i="3"/>
  <c r="S25" i="3"/>
  <c r="R25" i="3"/>
  <c r="P25" i="3"/>
  <c r="O25" i="3"/>
  <c r="N25" i="3"/>
  <c r="M25" i="3"/>
  <c r="L25" i="3"/>
  <c r="K25" i="3"/>
  <c r="W24" i="3"/>
  <c r="V24" i="3"/>
  <c r="U24" i="3"/>
  <c r="T24" i="3"/>
  <c r="S24" i="3"/>
  <c r="R24" i="3"/>
  <c r="P24" i="3"/>
  <c r="O24" i="3"/>
  <c r="N24" i="3"/>
  <c r="M24" i="3"/>
  <c r="L24" i="3"/>
  <c r="K24" i="3"/>
  <c r="W23" i="3"/>
  <c r="V23" i="3"/>
  <c r="U23" i="3"/>
  <c r="T23" i="3"/>
  <c r="S23" i="3"/>
  <c r="R23" i="3"/>
  <c r="P23" i="3"/>
  <c r="O23" i="3"/>
  <c r="N23" i="3"/>
  <c r="M23" i="3"/>
  <c r="L23" i="3"/>
  <c r="K23" i="3"/>
  <c r="W22" i="3"/>
  <c r="V22" i="3"/>
  <c r="U22" i="3"/>
  <c r="T22" i="3"/>
  <c r="S22" i="3"/>
  <c r="R22" i="3"/>
  <c r="P22" i="3"/>
  <c r="O22" i="3"/>
  <c r="N22" i="3"/>
  <c r="M22" i="3"/>
  <c r="L22" i="3"/>
  <c r="K22" i="3"/>
  <c r="W21" i="3"/>
  <c r="V21" i="3"/>
  <c r="U21" i="3"/>
  <c r="T21" i="3"/>
  <c r="S21" i="3"/>
  <c r="R21" i="3"/>
  <c r="P21" i="3"/>
  <c r="O21" i="3"/>
  <c r="N21" i="3"/>
  <c r="M21" i="3"/>
  <c r="L21" i="3"/>
  <c r="K21" i="3"/>
  <c r="W20" i="3"/>
  <c r="V20" i="3"/>
  <c r="U20" i="3"/>
  <c r="T20" i="3"/>
  <c r="S20" i="3"/>
  <c r="R20" i="3"/>
  <c r="P20" i="3"/>
  <c r="O20" i="3"/>
  <c r="N20" i="3"/>
  <c r="M20" i="3"/>
  <c r="L20" i="3"/>
  <c r="K20" i="3"/>
  <c r="W19" i="3"/>
  <c r="V19" i="3"/>
  <c r="U19" i="3"/>
  <c r="T19" i="3"/>
  <c r="S19" i="3"/>
  <c r="R19" i="3"/>
  <c r="P19" i="3"/>
  <c r="O19" i="3"/>
  <c r="N19" i="3"/>
  <c r="M19" i="3"/>
  <c r="L19" i="3"/>
  <c r="K19" i="3"/>
  <c r="W18" i="3"/>
  <c r="V18" i="3"/>
  <c r="U18" i="3"/>
  <c r="T18" i="3"/>
  <c r="S18" i="3"/>
  <c r="R18" i="3"/>
  <c r="P18" i="3"/>
  <c r="O18" i="3"/>
  <c r="N18" i="3"/>
  <c r="M18" i="3"/>
  <c r="L18" i="3"/>
  <c r="K18" i="3"/>
  <c r="W17" i="3"/>
  <c r="V17" i="3"/>
  <c r="U17" i="3"/>
  <c r="T17" i="3"/>
  <c r="S17" i="3"/>
  <c r="R17" i="3"/>
  <c r="P17" i="3"/>
  <c r="O17" i="3"/>
  <c r="N17" i="3"/>
  <c r="M17" i="3"/>
  <c r="L17" i="3"/>
  <c r="K17" i="3"/>
  <c r="W16" i="3"/>
  <c r="V16" i="3"/>
  <c r="U16" i="3"/>
  <c r="T16" i="3"/>
  <c r="S16" i="3"/>
  <c r="R16" i="3"/>
  <c r="P16" i="3"/>
  <c r="O16" i="3"/>
  <c r="N16" i="3"/>
  <c r="M16" i="3"/>
  <c r="L16" i="3"/>
  <c r="K16" i="3"/>
  <c r="W15" i="3"/>
  <c r="V15" i="3"/>
  <c r="U15" i="3"/>
  <c r="T15" i="3"/>
  <c r="S15" i="3"/>
  <c r="R15" i="3"/>
  <c r="P15" i="3"/>
  <c r="O15" i="3"/>
  <c r="N15" i="3"/>
  <c r="M15" i="3"/>
  <c r="L15" i="3"/>
  <c r="K15" i="3"/>
  <c r="W14" i="3"/>
  <c r="V14" i="3"/>
  <c r="U14" i="3"/>
  <c r="T14" i="3"/>
  <c r="S14" i="3"/>
  <c r="R14" i="3"/>
  <c r="P14" i="3"/>
  <c r="O14" i="3"/>
  <c r="N14" i="3"/>
  <c r="M14" i="3"/>
  <c r="L14" i="3"/>
  <c r="K14" i="3"/>
  <c r="W13" i="3"/>
  <c r="V13" i="3"/>
  <c r="U13" i="3"/>
  <c r="T13" i="3"/>
  <c r="S13" i="3"/>
  <c r="R13" i="3"/>
  <c r="P13" i="3"/>
  <c r="O13" i="3"/>
  <c r="N13" i="3"/>
  <c r="M13" i="3"/>
  <c r="L13" i="3"/>
  <c r="K13" i="3"/>
  <c r="W12" i="3"/>
  <c r="V12" i="3"/>
  <c r="U12" i="3"/>
  <c r="T12" i="3"/>
  <c r="S12" i="3"/>
  <c r="R12" i="3"/>
  <c r="P12" i="3"/>
  <c r="O12" i="3"/>
  <c r="N12" i="3"/>
  <c r="M12" i="3"/>
  <c r="L12" i="3"/>
  <c r="K12" i="3"/>
  <c r="W11" i="3"/>
  <c r="V11" i="3"/>
  <c r="U11" i="3"/>
  <c r="T11" i="3"/>
  <c r="S11" i="3"/>
  <c r="R11" i="3"/>
  <c r="P11" i="3"/>
  <c r="O11" i="3"/>
  <c r="N11" i="3"/>
  <c r="M11" i="3"/>
  <c r="L11" i="3"/>
  <c r="K11" i="3"/>
  <c r="W10" i="3"/>
  <c r="V10" i="3"/>
  <c r="U10" i="3"/>
  <c r="T10" i="3"/>
  <c r="S10" i="3"/>
  <c r="R10" i="3"/>
  <c r="P10" i="3"/>
  <c r="O10" i="3"/>
  <c r="N10" i="3"/>
  <c r="M10" i="3"/>
  <c r="L10" i="3"/>
  <c r="K10" i="3"/>
  <c r="I30" i="5"/>
  <c r="I29" i="5"/>
  <c r="I23" i="5"/>
  <c r="I22" i="5"/>
  <c r="I16" i="5"/>
  <c r="I11" i="5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I9" i="3"/>
  <c r="I10" i="3"/>
  <c r="I11" i="3"/>
  <c r="I12" i="3"/>
  <c r="I13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J54" i="3"/>
  <c r="I54" i="3"/>
  <c r="H54" i="3"/>
  <c r="G54" i="3"/>
  <c r="F54" i="3"/>
  <c r="E54" i="3"/>
  <c r="D54" i="3"/>
  <c r="C54" i="3"/>
  <c r="J53" i="3"/>
  <c r="I53" i="3"/>
  <c r="H53" i="3"/>
  <c r="G53" i="3"/>
  <c r="F53" i="3"/>
  <c r="E53" i="3"/>
  <c r="D53" i="3"/>
  <c r="C53" i="3"/>
  <c r="J52" i="3"/>
  <c r="I52" i="3"/>
  <c r="H52" i="3"/>
  <c r="G52" i="3"/>
  <c r="F52" i="3"/>
  <c r="E52" i="3"/>
  <c r="D52" i="3"/>
  <c r="C52" i="3"/>
  <c r="J51" i="3"/>
  <c r="I51" i="3"/>
  <c r="H51" i="3"/>
  <c r="G51" i="3"/>
  <c r="F51" i="3"/>
  <c r="E51" i="3"/>
  <c r="D51" i="3"/>
  <c r="C51" i="3"/>
  <c r="J50" i="3"/>
  <c r="I50" i="3"/>
  <c r="H50" i="3"/>
  <c r="G50" i="3"/>
  <c r="F50" i="3"/>
  <c r="E50" i="3"/>
  <c r="D50" i="3"/>
  <c r="C50" i="3"/>
  <c r="J49" i="3"/>
  <c r="I49" i="3"/>
  <c r="H49" i="3"/>
  <c r="G49" i="3"/>
  <c r="F49" i="3"/>
  <c r="E49" i="3"/>
  <c r="D49" i="3"/>
  <c r="C49" i="3"/>
  <c r="J48" i="3"/>
  <c r="I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J46" i="3"/>
  <c r="I46" i="3"/>
  <c r="H46" i="3"/>
  <c r="G46" i="3"/>
  <c r="F46" i="3"/>
  <c r="E46" i="3"/>
  <c r="D46" i="3"/>
  <c r="C46" i="3"/>
  <c r="J45" i="3"/>
  <c r="I45" i="3"/>
  <c r="H45" i="3"/>
  <c r="G45" i="3"/>
  <c r="F45" i="3"/>
  <c r="E45" i="3"/>
  <c r="D45" i="3"/>
  <c r="C45" i="3"/>
  <c r="J44" i="3"/>
  <c r="I44" i="3"/>
  <c r="H44" i="3"/>
  <c r="G44" i="3"/>
  <c r="F44" i="3"/>
  <c r="E44" i="3"/>
  <c r="D44" i="3"/>
  <c r="C44" i="3"/>
  <c r="J43" i="3"/>
  <c r="I43" i="3"/>
  <c r="H43" i="3"/>
  <c r="G43" i="3"/>
  <c r="F43" i="3"/>
  <c r="E43" i="3"/>
  <c r="D43" i="3"/>
  <c r="C43" i="3"/>
  <c r="J42" i="3"/>
  <c r="I42" i="3"/>
  <c r="H42" i="3"/>
  <c r="G42" i="3"/>
  <c r="F42" i="3"/>
  <c r="E42" i="3"/>
  <c r="D42" i="3"/>
  <c r="C42" i="3"/>
  <c r="J41" i="3"/>
  <c r="I41" i="3"/>
  <c r="H41" i="3"/>
  <c r="G41" i="3"/>
  <c r="F41" i="3"/>
  <c r="E41" i="3"/>
  <c r="D41" i="3"/>
  <c r="C41" i="3"/>
  <c r="J40" i="3"/>
  <c r="I40" i="3"/>
  <c r="H40" i="3"/>
  <c r="G40" i="3"/>
  <c r="F40" i="3"/>
  <c r="E40" i="3"/>
  <c r="D40" i="3"/>
  <c r="C40" i="3"/>
  <c r="J39" i="3"/>
  <c r="I39" i="3"/>
  <c r="H39" i="3"/>
  <c r="G39" i="3"/>
  <c r="F39" i="3"/>
  <c r="E39" i="3"/>
  <c r="D39" i="3"/>
  <c r="C39" i="3"/>
  <c r="J38" i="3"/>
  <c r="I38" i="3"/>
  <c r="H38" i="3"/>
  <c r="G38" i="3"/>
  <c r="F38" i="3"/>
  <c r="E38" i="3"/>
  <c r="D38" i="3"/>
  <c r="C38" i="3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  <c r="J35" i="3"/>
  <c r="I35" i="3"/>
  <c r="H35" i="3"/>
  <c r="G35" i="3"/>
  <c r="F35" i="3"/>
  <c r="E35" i="3"/>
  <c r="D35" i="3"/>
  <c r="C35" i="3"/>
  <c r="J34" i="3"/>
  <c r="I34" i="3"/>
  <c r="H34" i="3"/>
  <c r="G34" i="3"/>
  <c r="F34" i="3"/>
  <c r="E34" i="3"/>
  <c r="D34" i="3"/>
  <c r="C34" i="3"/>
  <c r="J33" i="3"/>
  <c r="I33" i="3"/>
  <c r="H33" i="3"/>
  <c r="G33" i="3"/>
  <c r="F33" i="3"/>
  <c r="E33" i="3"/>
  <c r="D33" i="3"/>
  <c r="C33" i="3"/>
  <c r="J32" i="3"/>
  <c r="I32" i="3"/>
  <c r="H32" i="3"/>
  <c r="G32" i="3"/>
  <c r="F32" i="3"/>
  <c r="E32" i="3"/>
  <c r="D32" i="3"/>
  <c r="C32" i="3"/>
  <c r="J31" i="3"/>
  <c r="I31" i="3"/>
  <c r="H31" i="3"/>
  <c r="G31" i="3"/>
  <c r="F31" i="3"/>
  <c r="E31" i="3"/>
  <c r="D31" i="3"/>
  <c r="C31" i="3"/>
  <c r="J30" i="3"/>
  <c r="I30" i="3"/>
  <c r="H30" i="3"/>
  <c r="G30" i="3"/>
  <c r="F30" i="3"/>
  <c r="E30" i="3"/>
  <c r="D30" i="3"/>
  <c r="C30" i="3"/>
  <c r="J29" i="3"/>
  <c r="I29" i="3"/>
  <c r="H29" i="3"/>
  <c r="G29" i="3"/>
  <c r="F29" i="3"/>
  <c r="E29" i="3"/>
  <c r="C29" i="3"/>
  <c r="J28" i="3"/>
  <c r="I28" i="3"/>
  <c r="H28" i="3"/>
  <c r="G28" i="3"/>
  <c r="F28" i="3"/>
  <c r="E28" i="3"/>
  <c r="C28" i="3"/>
  <c r="J27" i="3"/>
  <c r="I27" i="3"/>
  <c r="H27" i="3"/>
  <c r="G27" i="3"/>
  <c r="F27" i="3"/>
  <c r="E27" i="3"/>
  <c r="C27" i="3"/>
  <c r="J26" i="3"/>
  <c r="I26" i="3"/>
  <c r="H26" i="3"/>
  <c r="G26" i="3"/>
  <c r="F26" i="3"/>
  <c r="E26" i="3"/>
  <c r="C26" i="3"/>
  <c r="J25" i="3"/>
  <c r="I25" i="3"/>
  <c r="H25" i="3"/>
  <c r="G25" i="3"/>
  <c r="F25" i="3"/>
  <c r="E25" i="3"/>
  <c r="C25" i="3"/>
  <c r="J24" i="3"/>
  <c r="I24" i="3"/>
  <c r="H24" i="3"/>
  <c r="G24" i="3"/>
  <c r="F24" i="3"/>
  <c r="E24" i="3"/>
  <c r="C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7" i="3"/>
  <c r="H17" i="3"/>
  <c r="G17" i="3"/>
  <c r="F17" i="3"/>
  <c r="E17" i="3"/>
  <c r="I16" i="3"/>
  <c r="H16" i="3"/>
  <c r="G16" i="3"/>
  <c r="F16" i="3"/>
  <c r="E16" i="3"/>
  <c r="D16" i="3"/>
  <c r="I15" i="3"/>
  <c r="H15" i="3"/>
  <c r="G15" i="3"/>
  <c r="F15" i="3"/>
  <c r="E15" i="3"/>
  <c r="D15" i="3"/>
  <c r="I14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9" i="3"/>
  <c r="G9" i="3"/>
  <c r="F9" i="3"/>
  <c r="E9" i="3"/>
  <c r="D9" i="3"/>
  <c r="I8" i="3"/>
  <c r="H8" i="3"/>
  <c r="G8" i="3"/>
  <c r="F8" i="3"/>
  <c r="E8" i="3"/>
  <c r="D8" i="3"/>
  <c r="Q8" i="3" s="1"/>
  <c r="I7" i="3"/>
  <c r="H7" i="3"/>
  <c r="G7" i="3"/>
  <c r="F7" i="3"/>
  <c r="E7" i="3"/>
  <c r="D7" i="3"/>
  <c r="R7" i="3" s="1"/>
  <c r="I6" i="3"/>
  <c r="H6" i="3"/>
  <c r="G6" i="3"/>
  <c r="F6" i="3"/>
  <c r="E6" i="3"/>
  <c r="D6" i="3"/>
  <c r="I5" i="3"/>
  <c r="H5" i="3"/>
  <c r="G5" i="3"/>
  <c r="F5" i="3"/>
  <c r="E5" i="3"/>
  <c r="Z5" i="3" s="1"/>
  <c r="D5" i="3"/>
  <c r="C5" i="3"/>
  <c r="H10" i="3"/>
  <c r="G10" i="3"/>
  <c r="F10" i="3"/>
  <c r="E10" i="3"/>
  <c r="D10" i="3"/>
  <c r="R18" i="2"/>
  <c r="R19" i="2"/>
  <c r="R17" i="2"/>
  <c r="I6" i="5"/>
  <c r="I7" i="5"/>
  <c r="I8" i="5"/>
  <c r="I28" i="5"/>
  <c r="I27" i="5"/>
  <c r="I24" i="5"/>
  <c r="I21" i="5"/>
  <c r="I20" i="5"/>
  <c r="I19" i="5"/>
  <c r="I18" i="5"/>
  <c r="I17" i="5"/>
  <c r="I15" i="5"/>
  <c r="I14" i="5"/>
  <c r="I13" i="5"/>
  <c r="I12" i="5"/>
  <c r="I10" i="5"/>
  <c r="I9" i="5"/>
  <c r="I26" i="5"/>
  <c r="I25" i="5"/>
  <c r="W5" i="3" l="1"/>
  <c r="V5" i="3"/>
  <c r="K5" i="3"/>
  <c r="Q9" i="3"/>
  <c r="W9" i="3"/>
  <c r="V9" i="3"/>
  <c r="U9" i="3"/>
  <c r="T9" i="3"/>
  <c r="S9" i="3"/>
  <c r="R9" i="3"/>
  <c r="P9" i="3"/>
  <c r="O9" i="3"/>
  <c r="N9" i="3"/>
  <c r="M9" i="3"/>
  <c r="L9" i="3"/>
  <c r="K9" i="3"/>
  <c r="I11" i="2"/>
  <c r="H11" i="2"/>
  <c r="W7" i="3"/>
  <c r="V7" i="3"/>
  <c r="H10" i="2"/>
  <c r="W6" i="3"/>
  <c r="V6" i="3"/>
  <c r="W8" i="3"/>
  <c r="V8" i="3"/>
  <c r="U8" i="3"/>
  <c r="T8" i="3"/>
  <c r="S8" i="3"/>
  <c r="R8" i="3"/>
  <c r="P8" i="3"/>
  <c r="O8" i="3"/>
  <c r="N8" i="3"/>
  <c r="M8" i="3"/>
  <c r="L8" i="3"/>
  <c r="K8" i="3"/>
  <c r="G11" i="2"/>
  <c r="F11" i="2"/>
  <c r="F10" i="2"/>
  <c r="AJ5" i="3"/>
  <c r="U5" i="3" s="1"/>
  <c r="AI5" i="3"/>
  <c r="T5" i="3" s="1"/>
  <c r="AH5" i="3"/>
  <c r="S5" i="3" s="1"/>
  <c r="AG5" i="3"/>
  <c r="R5" i="3" s="1"/>
  <c r="AF5" i="3"/>
  <c r="Q5" i="3" s="1"/>
  <c r="AE5" i="3"/>
  <c r="P5" i="3" s="1"/>
  <c r="AD5" i="3"/>
  <c r="O5" i="3" s="1"/>
  <c r="AC5" i="3"/>
  <c r="N5" i="3" s="1"/>
  <c r="AB5" i="3"/>
  <c r="M5" i="3" s="1"/>
  <c r="AA5" i="3"/>
  <c r="L5" i="3" s="1"/>
  <c r="AJ6" i="3"/>
  <c r="U6" i="3" s="1"/>
  <c r="AI6" i="3"/>
  <c r="T6" i="3" s="1"/>
  <c r="AH6" i="3"/>
  <c r="S6" i="3" s="1"/>
  <c r="AG6" i="3"/>
  <c r="R6" i="3" s="1"/>
  <c r="AF6" i="3"/>
  <c r="AE6" i="3"/>
  <c r="P6" i="3" s="1"/>
  <c r="AD6" i="3"/>
  <c r="O6" i="3" s="1"/>
  <c r="Q6" i="3" s="1"/>
  <c r="AC6" i="3"/>
  <c r="N6" i="3" s="1"/>
  <c r="AB6" i="3"/>
  <c r="M6" i="3" s="1"/>
  <c r="AA6" i="3"/>
  <c r="L6" i="3" s="1"/>
  <c r="Z6" i="3"/>
  <c r="K6" i="3" s="1"/>
  <c r="AJ7" i="3"/>
  <c r="U7" i="3" s="1"/>
  <c r="AI7" i="3"/>
  <c r="T7" i="3" s="1"/>
  <c r="AH7" i="3"/>
  <c r="S7" i="3" s="1"/>
  <c r="AG7" i="3"/>
  <c r="AF7" i="3"/>
  <c r="AE7" i="3"/>
  <c r="P7" i="3" s="1"/>
  <c r="AD7" i="3"/>
  <c r="O7" i="3" s="1"/>
  <c r="Q7" i="3" s="1"/>
  <c r="AC7" i="3"/>
  <c r="N7" i="3" s="1"/>
  <c r="AB7" i="3"/>
  <c r="M7" i="3" s="1"/>
  <c r="AA7" i="3"/>
  <c r="L7" i="3" s="1"/>
  <c r="Z7" i="3"/>
  <c r="K7" i="3" s="1"/>
  <c r="AJ8" i="3"/>
  <c r="AI8" i="3"/>
  <c r="AH8" i="3"/>
  <c r="AG8" i="3"/>
  <c r="AF8" i="3"/>
  <c r="AE8" i="3"/>
  <c r="AD8" i="3"/>
  <c r="AC8" i="3"/>
  <c r="AB8" i="3"/>
  <c r="AA8" i="3"/>
  <c r="Z8" i="3"/>
  <c r="AJ9" i="3"/>
  <c r="AI9" i="3"/>
  <c r="AH9" i="3"/>
  <c r="AG9" i="3"/>
  <c r="AF9" i="3"/>
  <c r="AE9" i="3"/>
  <c r="AD9" i="3"/>
  <c r="AC9" i="3"/>
  <c r="AB9" i="3"/>
  <c r="AA9" i="3"/>
  <c r="Z9" i="3"/>
  <c r="AJ10" i="3"/>
  <c r="AI10" i="3"/>
  <c r="AH10" i="3"/>
  <c r="AG10" i="3"/>
  <c r="AF10" i="3"/>
  <c r="AE10" i="3"/>
  <c r="AD10" i="3"/>
  <c r="AC10" i="3"/>
  <c r="AB10" i="3"/>
  <c r="AA10" i="3"/>
  <c r="Z10" i="3"/>
  <c r="AJ11" i="3"/>
  <c r="AI11" i="3"/>
  <c r="AH11" i="3"/>
  <c r="AG11" i="3"/>
  <c r="AF11" i="3"/>
  <c r="AE11" i="3"/>
  <c r="AD11" i="3"/>
  <c r="AC11" i="3"/>
  <c r="AB11" i="3"/>
  <c r="AA11" i="3"/>
  <c r="Z11" i="3"/>
  <c r="AJ12" i="3"/>
  <c r="AI12" i="3"/>
  <c r="AH12" i="3"/>
  <c r="AG12" i="3"/>
  <c r="AF12" i="3"/>
  <c r="AE12" i="3"/>
  <c r="AD12" i="3"/>
  <c r="AC12" i="3"/>
  <c r="AB12" i="3"/>
  <c r="AA12" i="3"/>
  <c r="Z12" i="3"/>
  <c r="AJ13" i="3"/>
  <c r="AI13" i="3"/>
  <c r="AH13" i="3"/>
  <c r="AG13" i="3"/>
  <c r="AF13" i="3"/>
  <c r="AE13" i="3"/>
  <c r="AD13" i="3"/>
  <c r="AC13" i="3"/>
  <c r="AB13" i="3"/>
  <c r="AA13" i="3"/>
  <c r="Z13" i="3"/>
  <c r="AJ14" i="3"/>
  <c r="AI14" i="3"/>
  <c r="AH14" i="3"/>
  <c r="AG14" i="3"/>
  <c r="AF14" i="3"/>
  <c r="AE14" i="3"/>
  <c r="AD14" i="3"/>
  <c r="AC14" i="3"/>
  <c r="AB14" i="3"/>
  <c r="AA14" i="3"/>
  <c r="Z14" i="3"/>
  <c r="AJ15" i="3"/>
  <c r="AI15" i="3"/>
  <c r="AH15" i="3"/>
  <c r="AG15" i="3"/>
  <c r="AF15" i="3"/>
  <c r="AE15" i="3"/>
  <c r="AD15" i="3"/>
  <c r="AC15" i="3"/>
  <c r="AB15" i="3"/>
  <c r="AA15" i="3"/>
  <c r="Z15" i="3"/>
  <c r="AJ16" i="3"/>
  <c r="AI16" i="3"/>
  <c r="AH16" i="3"/>
  <c r="AG16" i="3"/>
  <c r="AF16" i="3"/>
  <c r="AE16" i="3"/>
  <c r="AD16" i="3"/>
  <c r="AC16" i="3"/>
  <c r="AB16" i="3"/>
  <c r="AA16" i="3"/>
  <c r="Z16" i="3"/>
  <c r="AJ17" i="3"/>
  <c r="AI17" i="3"/>
  <c r="AH17" i="3"/>
  <c r="AG17" i="3"/>
  <c r="AF17" i="3"/>
  <c r="AE17" i="3"/>
  <c r="AD17" i="3"/>
  <c r="AC17" i="3"/>
  <c r="AB17" i="3"/>
  <c r="AA17" i="3"/>
  <c r="Z17" i="3"/>
  <c r="AJ18" i="3"/>
  <c r="AI18" i="3"/>
  <c r="AH18" i="3"/>
  <c r="AG18" i="3"/>
  <c r="AF18" i="3"/>
  <c r="AE18" i="3"/>
  <c r="AD18" i="3"/>
  <c r="AC18" i="3"/>
  <c r="AB18" i="3"/>
  <c r="AA18" i="3"/>
  <c r="Z18" i="3"/>
  <c r="AJ19" i="3"/>
  <c r="AI19" i="3"/>
  <c r="AH19" i="3"/>
  <c r="AG19" i="3"/>
  <c r="AF19" i="3"/>
  <c r="AE19" i="3"/>
  <c r="AD19" i="3"/>
  <c r="AC19" i="3"/>
  <c r="AB19" i="3"/>
  <c r="AA19" i="3"/>
  <c r="Z19" i="3"/>
  <c r="AJ20" i="3"/>
  <c r="AI20" i="3"/>
  <c r="AH20" i="3"/>
  <c r="AG20" i="3"/>
  <c r="AF20" i="3"/>
  <c r="AE20" i="3"/>
  <c r="AD20" i="3"/>
  <c r="AC20" i="3"/>
  <c r="AB20" i="3"/>
  <c r="AA20" i="3"/>
  <c r="Z20" i="3"/>
  <c r="AJ21" i="3"/>
  <c r="AI21" i="3"/>
  <c r="AH21" i="3"/>
  <c r="AG21" i="3"/>
  <c r="AF21" i="3"/>
  <c r="AE21" i="3"/>
  <c r="AD21" i="3"/>
  <c r="AC21" i="3"/>
  <c r="AB21" i="3"/>
  <c r="AA21" i="3"/>
  <c r="Z21" i="3"/>
  <c r="AJ22" i="3"/>
  <c r="AI22" i="3"/>
  <c r="AH22" i="3"/>
  <c r="AG22" i="3"/>
  <c r="AF22" i="3"/>
  <c r="AE22" i="3"/>
  <c r="AD22" i="3"/>
  <c r="AC22" i="3"/>
  <c r="AB22" i="3"/>
  <c r="AA22" i="3"/>
  <c r="Z22" i="3"/>
  <c r="AJ23" i="3"/>
  <c r="AI23" i="3"/>
  <c r="AH23" i="3"/>
  <c r="AG23" i="3"/>
  <c r="AF23" i="3"/>
  <c r="AE23" i="3"/>
  <c r="AD23" i="3"/>
  <c r="AC23" i="3"/>
  <c r="AB23" i="3"/>
  <c r="AA23" i="3"/>
  <c r="Z23" i="3"/>
  <c r="AJ24" i="3"/>
  <c r="AI24" i="3"/>
  <c r="AH24" i="3"/>
  <c r="AG24" i="3"/>
  <c r="AF24" i="3"/>
  <c r="AE24" i="3"/>
  <c r="AD24" i="3"/>
  <c r="AC24" i="3"/>
  <c r="AB24" i="3"/>
  <c r="AA24" i="3"/>
  <c r="Z24" i="3"/>
  <c r="AJ25" i="3"/>
  <c r="AI25" i="3"/>
  <c r="AH25" i="3"/>
  <c r="AG25" i="3"/>
  <c r="AF25" i="3"/>
  <c r="AE25" i="3"/>
  <c r="AD25" i="3"/>
  <c r="AC25" i="3"/>
  <c r="AB25" i="3"/>
  <c r="AA25" i="3"/>
  <c r="Z25" i="3"/>
  <c r="AJ26" i="3"/>
  <c r="AI26" i="3"/>
  <c r="AH26" i="3"/>
  <c r="AG26" i="3"/>
  <c r="AF26" i="3"/>
  <c r="AE26" i="3"/>
  <c r="AD26" i="3"/>
  <c r="AC26" i="3"/>
  <c r="AB26" i="3"/>
  <c r="AA26" i="3"/>
  <c r="Z26" i="3"/>
  <c r="AJ27" i="3"/>
  <c r="AI27" i="3"/>
  <c r="AH27" i="3"/>
  <c r="AG27" i="3"/>
  <c r="AF27" i="3"/>
  <c r="AE27" i="3"/>
  <c r="AD27" i="3"/>
  <c r="AC27" i="3"/>
  <c r="AB27" i="3"/>
  <c r="AA27" i="3"/>
  <c r="Z27" i="3"/>
  <c r="AJ28" i="3"/>
  <c r="AI28" i="3"/>
  <c r="AH28" i="3"/>
  <c r="AG28" i="3"/>
  <c r="AF28" i="3"/>
  <c r="AE28" i="3"/>
  <c r="AD28" i="3"/>
  <c r="AC28" i="3"/>
  <c r="AB28" i="3"/>
  <c r="AA28" i="3"/>
  <c r="Z28" i="3"/>
  <c r="AJ29" i="3"/>
  <c r="AI29" i="3"/>
  <c r="AH29" i="3"/>
  <c r="AG29" i="3"/>
  <c r="AF29" i="3"/>
  <c r="AE29" i="3"/>
  <c r="AD29" i="3"/>
  <c r="AC29" i="3"/>
  <c r="AB29" i="3"/>
  <c r="AA29" i="3"/>
  <c r="Z29" i="3"/>
  <c r="AJ30" i="3"/>
  <c r="AI30" i="3"/>
  <c r="AH30" i="3"/>
  <c r="AG30" i="3"/>
  <c r="AF30" i="3"/>
  <c r="AE30" i="3"/>
  <c r="AD30" i="3"/>
  <c r="AC30" i="3"/>
  <c r="AB30" i="3"/>
  <c r="AA30" i="3"/>
  <c r="Z30" i="3"/>
  <c r="AJ31" i="3"/>
  <c r="AI31" i="3"/>
  <c r="AH31" i="3"/>
  <c r="AG31" i="3"/>
  <c r="AF31" i="3"/>
  <c r="AE31" i="3"/>
  <c r="AD31" i="3"/>
  <c r="AC31" i="3"/>
  <c r="AB31" i="3"/>
  <c r="AA31" i="3"/>
  <c r="Z31" i="3"/>
  <c r="AJ32" i="3"/>
  <c r="AI32" i="3"/>
  <c r="AH32" i="3"/>
  <c r="AG32" i="3"/>
  <c r="AF32" i="3"/>
  <c r="AE32" i="3"/>
  <c r="AD32" i="3"/>
  <c r="AC32" i="3"/>
  <c r="AB32" i="3"/>
  <c r="AA32" i="3"/>
  <c r="Z32" i="3"/>
  <c r="AJ33" i="3"/>
  <c r="AI33" i="3"/>
  <c r="AH33" i="3"/>
  <c r="AG33" i="3"/>
  <c r="AF33" i="3"/>
  <c r="AE33" i="3"/>
  <c r="AD33" i="3"/>
  <c r="AC33" i="3"/>
  <c r="AB33" i="3"/>
  <c r="AA33" i="3"/>
  <c r="Z33" i="3"/>
  <c r="AJ34" i="3"/>
  <c r="AI34" i="3"/>
  <c r="AH34" i="3"/>
  <c r="AG34" i="3"/>
  <c r="AF34" i="3"/>
  <c r="AE34" i="3"/>
  <c r="AD34" i="3"/>
  <c r="AC34" i="3"/>
  <c r="AB34" i="3"/>
  <c r="AA34" i="3"/>
  <c r="Z34" i="3"/>
  <c r="AJ35" i="3"/>
  <c r="AI35" i="3"/>
  <c r="AH35" i="3"/>
  <c r="AG35" i="3"/>
  <c r="AF35" i="3"/>
  <c r="AE35" i="3"/>
  <c r="AD35" i="3"/>
  <c r="AC35" i="3"/>
  <c r="AB35" i="3"/>
  <c r="AA35" i="3"/>
  <c r="Z35" i="3"/>
  <c r="AJ36" i="3"/>
  <c r="AI36" i="3"/>
  <c r="AH36" i="3"/>
  <c r="AG36" i="3"/>
  <c r="AF36" i="3"/>
  <c r="AE36" i="3"/>
  <c r="AD36" i="3"/>
  <c r="AC36" i="3"/>
  <c r="AB36" i="3"/>
  <c r="AA36" i="3"/>
  <c r="Z36" i="3"/>
  <c r="AJ37" i="3"/>
  <c r="AI37" i="3"/>
  <c r="AH37" i="3"/>
  <c r="AG37" i="3"/>
  <c r="AF37" i="3"/>
  <c r="AE37" i="3"/>
  <c r="AD37" i="3"/>
  <c r="AC37" i="3"/>
  <c r="AB37" i="3"/>
  <c r="AA37" i="3"/>
  <c r="Z37" i="3"/>
  <c r="AJ38" i="3"/>
  <c r="AI38" i="3"/>
  <c r="AH38" i="3"/>
  <c r="AG38" i="3"/>
  <c r="AF38" i="3"/>
  <c r="AE38" i="3"/>
  <c r="AD38" i="3"/>
  <c r="AC38" i="3"/>
  <c r="AB38" i="3"/>
  <c r="AA38" i="3"/>
  <c r="Z38" i="3"/>
  <c r="AJ39" i="3"/>
  <c r="AI39" i="3"/>
  <c r="AH39" i="3"/>
  <c r="AG39" i="3"/>
  <c r="AF39" i="3"/>
  <c r="AE39" i="3"/>
  <c r="AD39" i="3"/>
  <c r="AC39" i="3"/>
  <c r="AB39" i="3"/>
  <c r="AA39" i="3"/>
  <c r="Z39" i="3"/>
  <c r="AJ40" i="3"/>
  <c r="AI40" i="3"/>
  <c r="AH40" i="3"/>
  <c r="AG40" i="3"/>
  <c r="AF40" i="3"/>
  <c r="AE40" i="3"/>
  <c r="AD40" i="3"/>
  <c r="AC40" i="3"/>
  <c r="AB40" i="3"/>
  <c r="AA40" i="3"/>
  <c r="Z40" i="3"/>
  <c r="AJ41" i="3"/>
  <c r="AI41" i="3"/>
  <c r="AH41" i="3"/>
  <c r="AG41" i="3"/>
  <c r="AF41" i="3"/>
  <c r="AE41" i="3"/>
  <c r="AD41" i="3"/>
  <c r="AC41" i="3"/>
  <c r="AB41" i="3"/>
  <c r="AA41" i="3"/>
  <c r="Z41" i="3"/>
  <c r="AJ42" i="3"/>
  <c r="AI42" i="3"/>
  <c r="AH42" i="3"/>
  <c r="AG42" i="3"/>
  <c r="AF42" i="3"/>
  <c r="AE42" i="3"/>
  <c r="AD42" i="3"/>
  <c r="AC42" i="3"/>
  <c r="AB42" i="3"/>
  <c r="AA42" i="3"/>
  <c r="Z42" i="3"/>
  <c r="AJ43" i="3"/>
  <c r="AI43" i="3"/>
  <c r="AH43" i="3"/>
  <c r="AG43" i="3"/>
  <c r="AF43" i="3"/>
  <c r="AE43" i="3"/>
  <c r="AD43" i="3"/>
  <c r="AC43" i="3"/>
  <c r="AB43" i="3"/>
  <c r="AA43" i="3"/>
  <c r="Z43" i="3"/>
  <c r="AJ44" i="3"/>
  <c r="AI44" i="3"/>
  <c r="AH44" i="3"/>
  <c r="AG44" i="3"/>
  <c r="AF44" i="3"/>
  <c r="AE44" i="3"/>
  <c r="AD44" i="3"/>
  <c r="AC44" i="3"/>
  <c r="AB44" i="3"/>
  <c r="AA44" i="3"/>
  <c r="Z44" i="3"/>
  <c r="AJ45" i="3"/>
  <c r="AI45" i="3"/>
  <c r="AH45" i="3"/>
  <c r="AG45" i="3"/>
  <c r="AF45" i="3"/>
  <c r="AE45" i="3"/>
  <c r="AD45" i="3"/>
  <c r="AC45" i="3"/>
  <c r="AB45" i="3"/>
  <c r="AA45" i="3"/>
  <c r="Z45" i="3"/>
  <c r="AJ46" i="3"/>
  <c r="AI46" i="3"/>
  <c r="AH46" i="3"/>
  <c r="AG46" i="3"/>
  <c r="AF46" i="3"/>
  <c r="AE46" i="3"/>
  <c r="AD46" i="3"/>
  <c r="AC46" i="3"/>
  <c r="AB46" i="3"/>
  <c r="AA46" i="3"/>
  <c r="Z46" i="3"/>
  <c r="AJ47" i="3"/>
  <c r="AI47" i="3"/>
  <c r="AH47" i="3"/>
  <c r="AG47" i="3"/>
  <c r="AF47" i="3"/>
  <c r="AE47" i="3"/>
  <c r="AD47" i="3"/>
  <c r="AC47" i="3"/>
  <c r="AB47" i="3"/>
  <c r="AA47" i="3"/>
  <c r="Z47" i="3"/>
  <c r="AJ48" i="3"/>
  <c r="AI48" i="3"/>
  <c r="AH48" i="3"/>
  <c r="AG48" i="3"/>
  <c r="AF48" i="3"/>
  <c r="AE48" i="3"/>
  <c r="AD48" i="3"/>
  <c r="AC48" i="3"/>
  <c r="AB48" i="3"/>
  <c r="AA48" i="3"/>
  <c r="Z48" i="3"/>
  <c r="AJ49" i="3"/>
  <c r="AI49" i="3"/>
  <c r="AH49" i="3"/>
  <c r="AG49" i="3"/>
  <c r="AF49" i="3"/>
  <c r="AE49" i="3"/>
  <c r="AD49" i="3"/>
  <c r="AC49" i="3"/>
  <c r="AB49" i="3"/>
  <c r="AA49" i="3"/>
  <c r="Z49" i="3"/>
  <c r="AJ50" i="3"/>
  <c r="AI50" i="3"/>
  <c r="AH50" i="3"/>
  <c r="AG50" i="3"/>
  <c r="AF50" i="3"/>
  <c r="AE50" i="3"/>
  <c r="AD50" i="3"/>
  <c r="AC50" i="3"/>
  <c r="AB50" i="3"/>
  <c r="AA50" i="3"/>
  <c r="Z50" i="3"/>
  <c r="AJ51" i="3"/>
  <c r="AI51" i="3"/>
  <c r="AH51" i="3"/>
  <c r="AG51" i="3"/>
  <c r="AF51" i="3"/>
  <c r="AE51" i="3"/>
  <c r="AD51" i="3"/>
  <c r="AC51" i="3"/>
  <c r="AB51" i="3"/>
  <c r="AA51" i="3"/>
  <c r="Z51" i="3"/>
  <c r="AJ52" i="3"/>
  <c r="AI52" i="3"/>
  <c r="AH52" i="3"/>
  <c r="AG52" i="3"/>
  <c r="AF52" i="3"/>
  <c r="AE52" i="3"/>
  <c r="AD52" i="3"/>
  <c r="AC52" i="3"/>
  <c r="AB52" i="3"/>
  <c r="AA52" i="3"/>
  <c r="Z52" i="3"/>
  <c r="AJ53" i="3"/>
  <c r="AI53" i="3"/>
  <c r="AH53" i="3"/>
  <c r="AG53" i="3"/>
  <c r="AF53" i="3"/>
  <c r="AE53" i="3"/>
  <c r="AD53" i="3"/>
  <c r="AC53" i="3"/>
  <c r="AB53" i="3"/>
  <c r="AA53" i="3"/>
  <c r="Z53" i="3"/>
  <c r="AJ54" i="3"/>
  <c r="AI54" i="3"/>
  <c r="AH54" i="3"/>
  <c r="AG54" i="3"/>
  <c r="AF54" i="3"/>
  <c r="AE54" i="3"/>
  <c r="AD54" i="3"/>
  <c r="AC54" i="3"/>
  <c r="AB54" i="3"/>
  <c r="AA54" i="3"/>
  <c r="Z54" i="3"/>
  <c r="I10" i="2" l="1"/>
  <c r="G10" i="2"/>
</calcChain>
</file>

<file path=xl/sharedStrings.xml><?xml version="1.0" encoding="utf-8"?>
<sst xmlns="http://schemas.openxmlformats.org/spreadsheetml/2006/main" count="272" uniqueCount="107">
  <si>
    <t>銘柄コード</t>
    <rPh sb="0" eb="2">
      <t>メイガラ</t>
    </rPh>
    <phoneticPr fontId="1"/>
  </si>
  <si>
    <t>銘柄名</t>
    <rPh sb="0" eb="2">
      <t>メイガラ</t>
    </rPh>
    <rPh sb="2" eb="3">
      <t>メイ</t>
    </rPh>
    <phoneticPr fontId="1"/>
  </si>
  <si>
    <t>＃</t>
    <phoneticPr fontId="1"/>
  </si>
  <si>
    <t>※本申請書は、内容についてご記載いただいたエクセルをメールでご提出ください。</t>
    <phoneticPr fontId="1"/>
  </si>
  <si>
    <t>変更内容</t>
    <rPh sb="0" eb="2">
      <t>ヘンコウ</t>
    </rPh>
    <rPh sb="2" eb="4">
      <t>ナイヨウ</t>
    </rPh>
    <phoneticPr fontId="1"/>
  </si>
  <si>
    <t>（運用会社⇒TSE）</t>
    <rPh sb="1" eb="3">
      <t>ウンヨウ</t>
    </rPh>
    <rPh sb="3" eb="5">
      <t>カイシャ</t>
    </rPh>
    <phoneticPr fontId="1"/>
  </si>
  <si>
    <t>説明</t>
    <rPh sb="0" eb="2">
      <t>セツメイ</t>
    </rPh>
    <phoneticPr fontId="1"/>
  </si>
  <si>
    <t>最長で開始日から1年後の日付を設定</t>
    <rPh sb="0" eb="2">
      <t>サイチョウ</t>
    </rPh>
    <rPh sb="3" eb="6">
      <t>カイシビ</t>
    </rPh>
    <rPh sb="9" eb="10">
      <t>ネン</t>
    </rPh>
    <rPh sb="10" eb="11">
      <t>アト</t>
    </rPh>
    <rPh sb="12" eb="14">
      <t>ヒヅケ</t>
    </rPh>
    <rPh sb="15" eb="17">
      <t>セッテイ</t>
    </rPh>
    <phoneticPr fontId="1"/>
  </si>
  <si>
    <t>実際にインセンティブ対象とする日付を記載</t>
    <rPh sb="0" eb="2">
      <t>ジッサイ</t>
    </rPh>
    <rPh sb="10" eb="12">
      <t>タイショウ</t>
    </rPh>
    <rPh sb="15" eb="17">
      <t>ヒヅケ</t>
    </rPh>
    <rPh sb="18" eb="20">
      <t>キサイ</t>
    </rPh>
    <phoneticPr fontId="1"/>
  </si>
  <si>
    <t>気配提示代金</t>
    <rPh sb="0" eb="2">
      <t>ケハイ</t>
    </rPh>
    <rPh sb="2" eb="4">
      <t>テイジ</t>
    </rPh>
    <rPh sb="4" eb="6">
      <t>ダイキン</t>
    </rPh>
    <phoneticPr fontId="3"/>
  </si>
  <si>
    <t>気配提示時間</t>
    <rPh sb="0" eb="2">
      <t>ケハイ</t>
    </rPh>
    <rPh sb="2" eb="4">
      <t>テイジ</t>
    </rPh>
    <rPh sb="4" eb="6">
      <t>ジカン</t>
    </rPh>
    <phoneticPr fontId="3"/>
  </si>
  <si>
    <t>【スポンサードマーケットメイクを設定する銘柄】</t>
    <rPh sb="16" eb="18">
      <t>セッテイ</t>
    </rPh>
    <rPh sb="20" eb="22">
      <t>メイガラ</t>
    </rPh>
    <phoneticPr fontId="1"/>
  </si>
  <si>
    <t>インセンティブを支払う対象とする最大の社数を記載</t>
    <rPh sb="8" eb="10">
      <t>シハラ</t>
    </rPh>
    <rPh sb="11" eb="13">
      <t>タイショウ</t>
    </rPh>
    <rPh sb="16" eb="18">
      <t>サイダイ</t>
    </rPh>
    <rPh sb="19" eb="20">
      <t>シャ</t>
    </rPh>
    <rPh sb="20" eb="21">
      <t>スウ</t>
    </rPh>
    <rPh sb="22" eb="24">
      <t>キサイ</t>
    </rPh>
    <phoneticPr fontId="1"/>
  </si>
  <si>
    <t>インセンティブ支払型</t>
    <rPh sb="7" eb="9">
      <t>シハライ</t>
    </rPh>
    <rPh sb="9" eb="10">
      <t>カタ</t>
    </rPh>
    <phoneticPr fontId="1"/>
  </si>
  <si>
    <t>名称</t>
    <phoneticPr fontId="1"/>
  </si>
  <si>
    <t>５桁コード</t>
    <phoneticPr fontId="1"/>
  </si>
  <si>
    <t>記載日</t>
    <phoneticPr fontId="1"/>
  </si>
  <si>
    <t>提出担当者名</t>
    <phoneticPr fontId="1"/>
  </si>
  <si>
    <t>連絡先（電話番号）</t>
    <phoneticPr fontId="1"/>
  </si>
  <si>
    <t>連絡先（メールアドレス）</t>
    <phoneticPr fontId="1"/>
  </si>
  <si>
    <t>マーケットメイク
開始日</t>
    <rPh sb="9" eb="12">
      <t>カイシビ</t>
    </rPh>
    <phoneticPr fontId="1"/>
  </si>
  <si>
    <t>マーケットメイク
終了日</t>
    <rPh sb="9" eb="12">
      <t>シュウリョウビ</t>
    </rPh>
    <phoneticPr fontId="1"/>
  </si>
  <si>
    <t>スプレッド
(ticks)</t>
    <phoneticPr fontId="1"/>
  </si>
  <si>
    <t>スプレッド
(bps)</t>
    <phoneticPr fontId="1"/>
  </si>
  <si>
    <t>オブリゲーション</t>
    <phoneticPr fontId="1"/>
  </si>
  <si>
    <t>インセンティブ</t>
    <phoneticPr fontId="1"/>
  </si>
  <si>
    <t>支払対象社数</t>
    <rPh sb="0" eb="2">
      <t>シハラ</t>
    </rPh>
    <rPh sb="2" eb="4">
      <t>タイショウ</t>
    </rPh>
    <rPh sb="4" eb="5">
      <t>シャ</t>
    </rPh>
    <rPh sb="5" eb="6">
      <t>スウ</t>
    </rPh>
    <phoneticPr fontId="1"/>
  </si>
  <si>
    <t>月間インセンティブ総額（円）</t>
    <rPh sb="0" eb="2">
      <t>ゲッカン</t>
    </rPh>
    <rPh sb="9" eb="11">
      <t>ソウガク</t>
    </rPh>
    <rPh sb="12" eb="13">
      <t>エン</t>
    </rPh>
    <phoneticPr fontId="1"/>
  </si>
  <si>
    <t>グループ指定</t>
    <rPh sb="4" eb="6">
      <t>シテイ</t>
    </rPh>
    <phoneticPr fontId="1"/>
  </si>
  <si>
    <t>スポンサー種類</t>
    <rPh sb="5" eb="7">
      <t>シュルイ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</si>
  <si>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</si>
  <si>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</si>
  <si>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1社あたりの月間インセンティブ　※自動計算</t>
    <rPh sb="1" eb="2">
      <t>シャ</t>
    </rPh>
    <rPh sb="6" eb="8">
      <t>ゲッカン</t>
    </rPh>
    <rPh sb="17" eb="21">
      <t>ジドウケイサン</t>
    </rPh>
    <phoneticPr fontId="1"/>
  </si>
  <si>
    <t>（記載不要）</t>
    <rPh sb="1" eb="5">
      <t>キサイフヨウ</t>
    </rPh>
    <phoneticPr fontId="1"/>
  </si>
  <si>
    <t>インセンティブ
支払優先条件1</t>
    <rPh sb="8" eb="10">
      <t>シハラ</t>
    </rPh>
    <rPh sb="10" eb="12">
      <t>ユウセン</t>
    </rPh>
    <rPh sb="12" eb="14">
      <t>ジョウケン</t>
    </rPh>
    <phoneticPr fontId="1"/>
  </si>
  <si>
    <t>インセンティブ
支払優先条件2</t>
    <rPh sb="8" eb="10">
      <t>シハラ</t>
    </rPh>
    <rPh sb="10" eb="12">
      <t>ユウセン</t>
    </rPh>
    <rPh sb="12" eb="14">
      <t>ジョウケン</t>
    </rPh>
    <phoneticPr fontId="1"/>
  </si>
  <si>
    <t>インセンティブ
支払優先条件3</t>
    <rPh sb="8" eb="10">
      <t>シハラ</t>
    </rPh>
    <rPh sb="10" eb="12">
      <t>ユウセン</t>
    </rPh>
    <rPh sb="12" eb="14">
      <t>ジョウケン</t>
    </rPh>
    <phoneticPr fontId="1"/>
  </si>
  <si>
    <t>Ver.2.0のカテゴリ</t>
    <phoneticPr fontId="1"/>
  </si>
  <si>
    <t>1以上の値を設定</t>
    <rPh sb="1" eb="3">
      <t>イジョウ</t>
    </rPh>
    <rPh sb="4" eb="5">
      <t>アタイ</t>
    </rPh>
    <rPh sb="6" eb="8">
      <t>セッテイ</t>
    </rPh>
    <phoneticPr fontId="1"/>
  </si>
  <si>
    <t>売買片側の気配提示代金の条件
単位：円</t>
    <rPh sb="0" eb="1">
      <t>ウ</t>
    </rPh>
    <rPh sb="1" eb="2">
      <t>カ</t>
    </rPh>
    <rPh sb="2" eb="3">
      <t>カタ</t>
    </rPh>
    <rPh sb="3" eb="4">
      <t>ガワ</t>
    </rPh>
    <rPh sb="5" eb="7">
      <t>ケハイ</t>
    </rPh>
    <rPh sb="7" eb="9">
      <t>テイジ</t>
    </rPh>
    <rPh sb="9" eb="11">
      <t>ダイキン</t>
    </rPh>
    <rPh sb="12" eb="14">
      <t>ジョウケン</t>
    </rPh>
    <rPh sb="15" eb="17">
      <t>タンイ</t>
    </rPh>
    <rPh sb="18" eb="19">
      <t>エン</t>
    </rPh>
    <phoneticPr fontId="3"/>
  </si>
  <si>
    <t>気配提示時間の条件
単位：割合（0.00から1.00）</t>
    <rPh sb="0" eb="2">
      <t>ケハイ</t>
    </rPh>
    <rPh sb="2" eb="4">
      <t>テイジ</t>
    </rPh>
    <rPh sb="4" eb="6">
      <t>ジカン</t>
    </rPh>
    <rPh sb="7" eb="9">
      <t>ジョウケン</t>
    </rPh>
    <rPh sb="10" eb="12">
      <t>タンイ</t>
    </rPh>
    <rPh sb="13" eb="15">
      <t>ワリアイ</t>
    </rPh>
    <phoneticPr fontId="3"/>
  </si>
  <si>
    <t>スポンサー種類＝Ver.2.0の場合にのみ選択。
スポンサー種類＝スポンサーの場合は選択不要</t>
    <rPh sb="5" eb="7">
      <t>シュルイ</t>
    </rPh>
    <rPh sb="16" eb="18">
      <t>バアイ</t>
    </rPh>
    <rPh sb="21" eb="23">
      <t>センタク</t>
    </rPh>
    <rPh sb="40" eb="42">
      <t>バアイ</t>
    </rPh>
    <rPh sb="43" eb="47">
      <t>センタクフヨウ</t>
    </rPh>
    <phoneticPr fontId="1"/>
  </si>
  <si>
    <t>スポンサー</t>
  </si>
  <si>
    <t>JPXプライム150</t>
  </si>
  <si>
    <t>AUMトリガー（オプション）</t>
    <phoneticPr fontId="1"/>
  </si>
  <si>
    <t>AUMトリガー設定金額</t>
    <rPh sb="7" eb="9">
      <t>セッテイ</t>
    </rPh>
    <rPh sb="9" eb="11">
      <t>キンガク</t>
    </rPh>
    <phoneticPr fontId="1"/>
  </si>
  <si>
    <t>インセンティブ総額</t>
    <rPh sb="7" eb="9">
      <t>ソウガク</t>
    </rPh>
    <phoneticPr fontId="1"/>
  </si>
  <si>
    <t xml:space="preserve">AUMトリガー該当時に、追加で支払うインセンティブ総額を設定
</t>
    <rPh sb="7" eb="10">
      <t>ガイトウジ</t>
    </rPh>
    <rPh sb="12" eb="14">
      <t>ツイカ</t>
    </rPh>
    <rPh sb="15" eb="17">
      <t>シハラ</t>
    </rPh>
    <rPh sb="25" eb="27">
      <t>ソウガク</t>
    </rPh>
    <rPh sb="28" eb="30">
      <t>セッテイ</t>
    </rPh>
    <phoneticPr fontId="1"/>
  </si>
  <si>
    <t>S&amp;P500</t>
    <phoneticPr fontId="1"/>
  </si>
  <si>
    <t>NASDAQ100</t>
    <phoneticPr fontId="1"/>
  </si>
  <si>
    <t>ダウ・ジョーンズ工業株</t>
    <phoneticPr fontId="1"/>
  </si>
  <si>
    <t>DAX</t>
    <phoneticPr fontId="1"/>
  </si>
  <si>
    <t>ユーロ・ストックス50</t>
    <phoneticPr fontId="1"/>
  </si>
  <si>
    <t>MSCI Kokusai</t>
    <phoneticPr fontId="1"/>
  </si>
  <si>
    <t>MSCI Emerging</t>
    <phoneticPr fontId="1"/>
  </si>
  <si>
    <t>MSCI ACWI</t>
    <phoneticPr fontId="1"/>
  </si>
  <si>
    <t>米国債5-10年</t>
    <phoneticPr fontId="1"/>
  </si>
  <si>
    <t>米国債1-5年</t>
    <phoneticPr fontId="1"/>
  </si>
  <si>
    <t>米国債10年超</t>
    <phoneticPr fontId="1"/>
  </si>
  <si>
    <t>ドイツ国債5-10年</t>
    <phoneticPr fontId="1"/>
  </si>
  <si>
    <t>フランス国債5-10年</t>
    <phoneticPr fontId="1"/>
  </si>
  <si>
    <t>JPXプライム150</t>
    <phoneticPr fontId="1"/>
  </si>
  <si>
    <t>FTSE世界国債</t>
    <phoneticPr fontId="1"/>
  </si>
  <si>
    <t>東証業種別(TOPIX-17)</t>
    <rPh sb="0" eb="2">
      <t>トウショウ</t>
    </rPh>
    <rPh sb="2" eb="5">
      <t>ギョウシュベツ</t>
    </rPh>
    <phoneticPr fontId="1"/>
  </si>
  <si>
    <t>東証REIT業種別</t>
    <rPh sb="0" eb="2">
      <t>トウショウ</t>
    </rPh>
    <rPh sb="6" eb="9">
      <t>ギョウシュベツ</t>
    </rPh>
    <phoneticPr fontId="1"/>
  </si>
  <si>
    <t>アクティブETF(国内公社債)</t>
    <rPh sb="9" eb="14">
      <t>コクナイコウシャサイ</t>
    </rPh>
    <phoneticPr fontId="1"/>
  </si>
  <si>
    <t>運用会社が月間で支払うインセンティブの総額を設定
※インセンティブ支払型が固定の場合、社数で除した額が各社に支払われる。600,000JPYが設定されていた場合、200,000JPYが各社に支払われる(2社しか気配提示義務を満たさなかった場合でも200,000JPYとなる)</t>
    <rPh sb="0" eb="4">
      <t>ウンヨウガイシャ</t>
    </rPh>
    <rPh sb="5" eb="7">
      <t>ゲッカン</t>
    </rPh>
    <rPh sb="8" eb="10">
      <t>シハラ</t>
    </rPh>
    <rPh sb="19" eb="21">
      <t>ソウガク</t>
    </rPh>
    <rPh sb="22" eb="24">
      <t>セッテイ</t>
    </rPh>
    <rPh sb="34" eb="37">
      <t>シハライガタ</t>
    </rPh>
    <rPh sb="38" eb="40">
      <t>コテイ</t>
    </rPh>
    <rPh sb="41" eb="43">
      <t>バアイ</t>
    </rPh>
    <rPh sb="44" eb="45">
      <t>シャ</t>
    </rPh>
    <rPh sb="45" eb="46">
      <t>スウ</t>
    </rPh>
    <rPh sb="47" eb="48">
      <t>ジョ</t>
    </rPh>
    <rPh sb="50" eb="51">
      <t>ガク</t>
    </rPh>
    <rPh sb="52" eb="53">
      <t>カク</t>
    </rPh>
    <rPh sb="53" eb="54">
      <t>シャ</t>
    </rPh>
    <rPh sb="55" eb="57">
      <t>シハラ</t>
    </rPh>
    <rPh sb="72" eb="74">
      <t>セッテイ</t>
    </rPh>
    <rPh sb="79" eb="81">
      <t>バアイ</t>
    </rPh>
    <rPh sb="93" eb="94">
      <t>カク</t>
    </rPh>
    <rPh sb="94" eb="95">
      <t>シャ</t>
    </rPh>
    <rPh sb="96" eb="98">
      <t>シハラ</t>
    </rPh>
    <rPh sb="103" eb="104">
      <t>シャ</t>
    </rPh>
    <rPh sb="106" eb="108">
      <t>ケハイ</t>
    </rPh>
    <rPh sb="108" eb="110">
      <t>テイジ</t>
    </rPh>
    <rPh sb="110" eb="112">
      <t>ギム</t>
    </rPh>
    <rPh sb="113" eb="114">
      <t>ミ</t>
    </rPh>
    <rPh sb="120" eb="122">
      <t>バアイ</t>
    </rPh>
    <phoneticPr fontId="1"/>
  </si>
  <si>
    <t>件数</t>
    <rPh sb="0" eb="2">
      <t>ケンスウ</t>
    </rPh>
    <phoneticPr fontId="1"/>
  </si>
  <si>
    <t>スポンサー</t>
    <phoneticPr fontId="1"/>
  </si>
  <si>
    <t>v2の場合の条件（左表で参照）</t>
    <rPh sb="3" eb="5">
      <t>バアイ</t>
    </rPh>
    <rPh sb="6" eb="8">
      <t>ジョウケン</t>
    </rPh>
    <rPh sb="9" eb="10">
      <t>ヒダリ</t>
    </rPh>
    <rPh sb="10" eb="11">
      <t>ヒョウ</t>
    </rPh>
    <rPh sb="12" eb="14">
      <t>サンショウ</t>
    </rPh>
    <phoneticPr fontId="1"/>
  </si>
  <si>
    <t>(グループ設定なし)</t>
  </si>
  <si>
    <t>グループ指定する場合にはグループごとにユニークなグループ名を選択</t>
    <rPh sb="4" eb="6">
      <t>シテイ</t>
    </rPh>
    <rPh sb="8" eb="10">
      <t>バアイ</t>
    </rPh>
    <rPh sb="28" eb="29">
      <t>メイ</t>
    </rPh>
    <rPh sb="30" eb="32">
      <t>センタク</t>
    </rPh>
    <phoneticPr fontId="1"/>
  </si>
  <si>
    <t>追加</t>
  </si>
  <si>
    <t>（AUMトリガー設定なし）</t>
    <rPh sb="8" eb="10">
      <t>セッテイ</t>
    </rPh>
    <phoneticPr fontId="1"/>
  </si>
  <si>
    <t>NEXT FUNDS TOPIX連動型上場投信</t>
    <phoneticPr fontId="1"/>
  </si>
  <si>
    <t>iFreeETF JPXプライム150</t>
    <phoneticPr fontId="1"/>
  </si>
  <si>
    <t>（本シートは東証担当者専用です。申請時には編集しないでください。）</t>
    <rPh sb="1" eb="2">
      <t>ホン</t>
    </rPh>
    <rPh sb="6" eb="8">
      <t>トウショウ</t>
    </rPh>
    <rPh sb="8" eb="11">
      <t>タントウシャ</t>
    </rPh>
    <rPh sb="11" eb="13">
      <t>センヨウ</t>
    </rPh>
    <rPh sb="16" eb="18">
      <t>シンセイ</t>
    </rPh>
    <rPh sb="18" eb="19">
      <t>ジ</t>
    </rPh>
    <rPh sb="21" eb="23">
      <t>ヘンシュウ</t>
    </rPh>
    <phoneticPr fontId="1"/>
  </si>
  <si>
    <t>-</t>
    <phoneticPr fontId="1"/>
  </si>
  <si>
    <t>追加</t>
    <rPh sb="0" eb="2">
      <t>ツイカ</t>
    </rPh>
    <phoneticPr fontId="1"/>
  </si>
  <si>
    <t>削除</t>
    <rPh sb="0" eb="2">
      <t>サクジョ</t>
    </rPh>
    <phoneticPr fontId="1"/>
  </si>
  <si>
    <t>インセンティブ総額</t>
    <phoneticPr fontId="1"/>
  </si>
  <si>
    <r>
      <rPr>
        <b/>
        <sz val="10"/>
        <color theme="1"/>
        <rFont val="Meiryo UI"/>
        <family val="3"/>
        <charset val="128"/>
      </rPr>
      <t>追加/削除</t>
    </r>
    <r>
      <rPr>
        <sz val="10"/>
        <color theme="1"/>
        <rFont val="Meiryo UI"/>
        <family val="3"/>
        <charset val="128"/>
      </rPr>
      <t>のいずれかを記載　※条件変更の場合、一度取消した上で再度設定
・</t>
    </r>
    <r>
      <rPr>
        <b/>
        <sz val="10"/>
        <color theme="1"/>
        <rFont val="Meiryo UI"/>
        <family val="3"/>
        <charset val="128"/>
      </rPr>
      <t>追加</t>
    </r>
    <r>
      <rPr>
        <sz val="10"/>
        <color theme="1"/>
        <rFont val="Meiryo UI"/>
        <family val="3"/>
        <charset val="128"/>
      </rPr>
      <t>：新たな条件設定、延長、取消後の再設定等
・</t>
    </r>
    <r>
      <rPr>
        <b/>
        <sz val="10"/>
        <color theme="1"/>
        <rFont val="Meiryo UI"/>
        <family val="3"/>
        <charset val="128"/>
      </rPr>
      <t>削除</t>
    </r>
    <r>
      <rPr>
        <sz val="10"/>
        <color theme="1"/>
        <rFont val="Meiryo UI"/>
        <family val="3"/>
        <charset val="128"/>
      </rPr>
      <t>：設定中の条件の取消し</t>
    </r>
    <rPh sb="0" eb="2">
      <t>ツイカ</t>
    </rPh>
    <rPh sb="3" eb="5">
      <t>サクジョ</t>
    </rPh>
    <rPh sb="11" eb="13">
      <t>キサイ</t>
    </rPh>
    <rPh sb="15" eb="19">
      <t>ジョウケンヘンコウ</t>
    </rPh>
    <rPh sb="20" eb="22">
      <t>バアイ</t>
    </rPh>
    <rPh sb="23" eb="25">
      <t>イチド</t>
    </rPh>
    <rPh sb="25" eb="27">
      <t>トリケシ</t>
    </rPh>
    <rPh sb="29" eb="30">
      <t>ウエ</t>
    </rPh>
    <rPh sb="31" eb="33">
      <t>サイド</t>
    </rPh>
    <rPh sb="33" eb="35">
      <t>セッテイ</t>
    </rPh>
    <rPh sb="38" eb="40">
      <t>ツイカ</t>
    </rPh>
    <rPh sb="41" eb="42">
      <t>アラ</t>
    </rPh>
    <rPh sb="44" eb="46">
      <t>ジョウケン</t>
    </rPh>
    <rPh sb="46" eb="48">
      <t>セッテイ</t>
    </rPh>
    <rPh sb="49" eb="51">
      <t>エンチョウ</t>
    </rPh>
    <rPh sb="52" eb="55">
      <t>トリケシゴ</t>
    </rPh>
    <rPh sb="56" eb="59">
      <t>サイセッテイ</t>
    </rPh>
    <rPh sb="59" eb="60">
      <t>ナド</t>
    </rPh>
    <rPh sb="62" eb="64">
      <t>サクジョ</t>
    </rPh>
    <rPh sb="65" eb="68">
      <t>セッテイチュウ</t>
    </rPh>
    <rPh sb="69" eb="71">
      <t>ジョウケン</t>
    </rPh>
    <rPh sb="72" eb="74">
      <t>トリケシ</t>
    </rPh>
    <phoneticPr fontId="1"/>
  </si>
  <si>
    <r>
      <t xml:space="preserve">インセンティブ付与にあたり、最も優先する条件
</t>
    </r>
    <r>
      <rPr>
        <b/>
        <sz val="10"/>
        <color theme="1"/>
        <rFont val="Meiryo UI"/>
        <family val="3"/>
        <charset val="128"/>
      </rPr>
      <t xml:space="preserve">1：気配提示順
2：約定数量順
3：サインアップ順
</t>
    </r>
    <r>
      <rPr>
        <sz val="10"/>
        <color theme="1"/>
        <rFont val="Meiryo UI"/>
        <family val="3"/>
        <charset val="128"/>
      </rPr>
      <t>のいずれかを記載
※グルーピングを選択した場合、３は指定出来ない</t>
    </r>
    <rPh sb="7" eb="9">
      <t>フヨ</t>
    </rPh>
    <rPh sb="14" eb="15">
      <t>モット</t>
    </rPh>
    <rPh sb="16" eb="18">
      <t>ユウセン</t>
    </rPh>
    <rPh sb="20" eb="22">
      <t>ジョウケン</t>
    </rPh>
    <rPh sb="25" eb="27">
      <t>ケハイ</t>
    </rPh>
    <rPh sb="27" eb="29">
      <t>テイジ</t>
    </rPh>
    <rPh sb="29" eb="30">
      <t>ジュン</t>
    </rPh>
    <rPh sb="33" eb="35">
      <t>ヤクジョウ</t>
    </rPh>
    <rPh sb="35" eb="37">
      <t>スウリョウ</t>
    </rPh>
    <rPh sb="37" eb="38">
      <t>ジュン</t>
    </rPh>
    <rPh sb="47" eb="48">
      <t>ジュン</t>
    </rPh>
    <rPh sb="55" eb="57">
      <t>キサイ</t>
    </rPh>
    <rPh sb="67" eb="69">
      <t>センタク</t>
    </rPh>
    <rPh sb="71" eb="73">
      <t>バアイ</t>
    </rPh>
    <rPh sb="76" eb="78">
      <t>シテイ</t>
    </rPh>
    <rPh sb="78" eb="80">
      <t>デキ</t>
    </rPh>
    <phoneticPr fontId="1"/>
  </si>
  <si>
    <r>
      <t xml:space="preserve">インセンティブ付与にあたり、2番目に優先する条件
</t>
    </r>
    <r>
      <rPr>
        <b/>
        <sz val="10"/>
        <color theme="1"/>
        <rFont val="Meiryo UI"/>
        <family val="3"/>
        <charset val="128"/>
      </rPr>
      <t xml:space="preserve">1：気配提示順
2：約定数量順
3：サインアップ順
</t>
    </r>
    <r>
      <rPr>
        <sz val="10"/>
        <color theme="1"/>
        <rFont val="Meiryo UI"/>
        <family val="3"/>
        <charset val="128"/>
      </rPr>
      <t>のいずれかを記載
※グルーピングを選択した場合、３は指定出来ない</t>
    </r>
    <rPh sb="7" eb="9">
      <t>フヨ</t>
    </rPh>
    <rPh sb="15" eb="17">
      <t>バンメ</t>
    </rPh>
    <rPh sb="18" eb="20">
      <t>ユウセン</t>
    </rPh>
    <rPh sb="22" eb="24">
      <t>ジョウケン</t>
    </rPh>
    <rPh sb="27" eb="29">
      <t>ケハイ</t>
    </rPh>
    <rPh sb="29" eb="31">
      <t>テイジ</t>
    </rPh>
    <rPh sb="31" eb="32">
      <t>ジュン</t>
    </rPh>
    <rPh sb="35" eb="37">
      <t>ヤクジョウ</t>
    </rPh>
    <rPh sb="37" eb="39">
      <t>スウリョウ</t>
    </rPh>
    <rPh sb="39" eb="40">
      <t>ジュン</t>
    </rPh>
    <rPh sb="49" eb="50">
      <t>ジュン</t>
    </rPh>
    <rPh sb="57" eb="59">
      <t>キサイ</t>
    </rPh>
    <rPh sb="69" eb="71">
      <t>センタク</t>
    </rPh>
    <rPh sb="73" eb="75">
      <t>バアイ</t>
    </rPh>
    <rPh sb="78" eb="80">
      <t>シテイ</t>
    </rPh>
    <rPh sb="80" eb="82">
      <t>デキ</t>
    </rPh>
    <phoneticPr fontId="1"/>
  </si>
  <si>
    <r>
      <t xml:space="preserve">インセンティブ付与にあたり、3番目に優先する条件
</t>
    </r>
    <r>
      <rPr>
        <b/>
        <sz val="10"/>
        <color theme="1"/>
        <rFont val="Meiryo UI"/>
        <family val="3"/>
        <charset val="128"/>
      </rPr>
      <t xml:space="preserve">1：気配提示順
2：約定数量順
3：サインアップ順
</t>
    </r>
    <r>
      <rPr>
        <sz val="10"/>
        <color theme="1"/>
        <rFont val="Meiryo UI"/>
        <family val="3"/>
        <charset val="128"/>
      </rPr>
      <t>のいずれかを記載
※グルーピングを選択した場合、３は指定出来ないため、ブランク</t>
    </r>
    <rPh sb="7" eb="9">
      <t>フヨ</t>
    </rPh>
    <rPh sb="15" eb="17">
      <t>バンメ</t>
    </rPh>
    <rPh sb="18" eb="20">
      <t>ユウセン</t>
    </rPh>
    <rPh sb="22" eb="24">
      <t>ジョウケン</t>
    </rPh>
    <rPh sb="27" eb="29">
      <t>ケハイ</t>
    </rPh>
    <rPh sb="29" eb="31">
      <t>テイジ</t>
    </rPh>
    <rPh sb="31" eb="32">
      <t>ジュン</t>
    </rPh>
    <rPh sb="35" eb="37">
      <t>ヤクジョウ</t>
    </rPh>
    <rPh sb="37" eb="39">
      <t>スウリョウ</t>
    </rPh>
    <rPh sb="39" eb="40">
      <t>ジュン</t>
    </rPh>
    <rPh sb="49" eb="50">
      <t>ジュン</t>
    </rPh>
    <rPh sb="57" eb="59">
      <t>キサイ</t>
    </rPh>
    <rPh sb="69" eb="71">
      <t>センタク</t>
    </rPh>
    <rPh sb="73" eb="75">
      <t>バアイ</t>
    </rPh>
    <rPh sb="78" eb="80">
      <t>シテイ</t>
    </rPh>
    <rPh sb="80" eb="82">
      <t>デキ</t>
    </rPh>
    <phoneticPr fontId="1"/>
  </si>
  <si>
    <r>
      <rPr>
        <b/>
        <sz val="10"/>
        <color theme="1"/>
        <rFont val="Meiryo UI"/>
        <family val="3"/>
        <charset val="128"/>
      </rPr>
      <t xml:space="preserve">1：固定報酬型
2：取引高比例型
</t>
    </r>
    <r>
      <rPr>
        <sz val="10"/>
        <color theme="1"/>
        <rFont val="Meiryo UI"/>
        <family val="3"/>
        <charset val="128"/>
      </rPr>
      <t>のいずれかを記載
※グルーピングを選択した場合、１のみ</t>
    </r>
    <rPh sb="2" eb="4">
      <t>コテイ</t>
    </rPh>
    <rPh sb="4" eb="7">
      <t>ホウシュウガタ</t>
    </rPh>
    <rPh sb="10" eb="12">
      <t>トリヒキ</t>
    </rPh>
    <rPh sb="12" eb="13">
      <t>ダカ</t>
    </rPh>
    <rPh sb="13" eb="16">
      <t>ヒレイガタ</t>
    </rPh>
    <rPh sb="23" eb="25">
      <t>キサイ</t>
    </rPh>
    <rPh sb="35" eb="37">
      <t>センタク</t>
    </rPh>
    <rPh sb="39" eb="41">
      <t>バアイ</t>
    </rPh>
    <phoneticPr fontId="1"/>
  </si>
  <si>
    <t>Ver.2.0(マッチング)</t>
    <phoneticPr fontId="1"/>
  </si>
  <si>
    <t>（記載不要）</t>
    <rPh sb="1" eb="3">
      <t>キサイ</t>
    </rPh>
    <rPh sb="3" eb="5">
      <t>フヨウ</t>
    </rPh>
    <phoneticPr fontId="1"/>
  </si>
  <si>
    <t>AUMトリガー設定有無</t>
    <rPh sb="7" eb="9">
      <t>セッテイ</t>
    </rPh>
    <rPh sb="9" eb="11">
      <t>ウム</t>
    </rPh>
    <phoneticPr fontId="1"/>
  </si>
  <si>
    <t>グループ指定有無</t>
    <rPh sb="4" eb="6">
      <t>シテイ</t>
    </rPh>
    <rPh sb="6" eb="8">
      <t>ウム</t>
    </rPh>
    <phoneticPr fontId="1"/>
  </si>
  <si>
    <t>（申請内容サマリー）
※自動計算</t>
    <rPh sb="1" eb="5">
      <t>シンセイナイヨウ</t>
    </rPh>
    <phoneticPr fontId="1"/>
  </si>
  <si>
    <r>
      <t>オブリゲーション　</t>
    </r>
    <r>
      <rPr>
        <sz val="10"/>
        <color theme="1"/>
        <rFont val="Meiryo UI"/>
        <family val="3"/>
        <charset val="128"/>
      </rPr>
      <t>※スポンサー種類＝Ver.2.0の場合は記載不要</t>
    </r>
    <rPh sb="15" eb="17">
      <t>シュルイ</t>
    </rPh>
    <rPh sb="26" eb="28">
      <t>バアイ</t>
    </rPh>
    <rPh sb="29" eb="31">
      <t>キサイ</t>
    </rPh>
    <rPh sb="31" eb="33">
      <t>フヨウ</t>
    </rPh>
    <phoneticPr fontId="1"/>
  </si>
  <si>
    <r>
      <t>インセンティブ</t>
    </r>
    <r>
      <rPr>
        <sz val="10"/>
        <color theme="1"/>
        <rFont val="Meiryo UI"/>
        <family val="3"/>
        <charset val="128"/>
      </rPr>
      <t>　※スポンサー種類＝Ver.2.0の場合は記載不要。グループ指定の場合、同一グループ内の最上部のレコードにのみ条件を記載</t>
    </r>
    <rPh sb="37" eb="39">
      <t>シテイ</t>
    </rPh>
    <rPh sb="40" eb="42">
      <t>バアイ</t>
    </rPh>
    <rPh sb="43" eb="45">
      <t>ドウイツ</t>
    </rPh>
    <rPh sb="49" eb="50">
      <t>ナイ</t>
    </rPh>
    <rPh sb="51" eb="52">
      <t>サイ</t>
    </rPh>
    <rPh sb="52" eb="54">
      <t>ジョウブ</t>
    </rPh>
    <rPh sb="62" eb="64">
      <t>ジョウケン</t>
    </rPh>
    <rPh sb="65" eb="67">
      <t>キサイ</t>
    </rPh>
    <phoneticPr fontId="1"/>
  </si>
  <si>
    <t>AUMが一定額に達した場合にのみインセンティブを支払う場合には、当該条件発動の条件とAUM額を記載。</t>
    <rPh sb="4" eb="6">
      <t>イッテイ</t>
    </rPh>
    <rPh sb="6" eb="7">
      <t>ガク</t>
    </rPh>
    <rPh sb="8" eb="9">
      <t>タッ</t>
    </rPh>
    <rPh sb="11" eb="13">
      <t>バアイ</t>
    </rPh>
    <rPh sb="24" eb="26">
      <t>シハラ</t>
    </rPh>
    <rPh sb="27" eb="29">
      <t>バアイ</t>
    </rPh>
    <rPh sb="32" eb="34">
      <t>トウガイ</t>
    </rPh>
    <rPh sb="34" eb="36">
      <t>ジョウケン</t>
    </rPh>
    <rPh sb="36" eb="38">
      <t>ハツドウ</t>
    </rPh>
    <rPh sb="39" eb="41">
      <t>ジョウケン</t>
    </rPh>
    <rPh sb="45" eb="46">
      <t>ガク</t>
    </rPh>
    <rPh sb="47" eb="49">
      <t>キサイ</t>
    </rPh>
    <phoneticPr fontId="1"/>
  </si>
  <si>
    <r>
      <t xml:space="preserve">スポンサー・Ver.2.0(マッチング)のいずれかを選択
</t>
    </r>
    <r>
      <rPr>
        <b/>
        <sz val="10"/>
        <color theme="1"/>
        <rFont val="Meiryo UI"/>
        <family val="3"/>
        <charset val="128"/>
      </rPr>
      <t>Ver.2.0の場合、J列以降の記載不要</t>
    </r>
    <r>
      <rPr>
        <sz val="10"/>
        <color theme="1"/>
        <rFont val="Meiryo UI"/>
        <family val="3"/>
        <charset val="128"/>
      </rPr>
      <t xml:space="preserve">
※Ver.2.0にスポンサーをアドオンし、3位以下のMMへ、Ver.2.0設定額の半額のインセンティブを支払うことが可能。その場合、「Ver.2.0+スポンサー」を選択</t>
    </r>
    <rPh sb="26" eb="28">
      <t>センタク</t>
    </rPh>
    <rPh sb="38" eb="40">
      <t>バアイ</t>
    </rPh>
    <rPh sb="42" eb="43">
      <t>レツ</t>
    </rPh>
    <rPh sb="43" eb="45">
      <t>イコウ</t>
    </rPh>
    <rPh sb="46" eb="48">
      <t>キサイ</t>
    </rPh>
    <rPh sb="48" eb="50">
      <t>フヨウ</t>
    </rPh>
    <rPh sb="74" eb="75">
      <t>クライ</t>
    </rPh>
    <rPh sb="75" eb="77">
      <t>イカ</t>
    </rPh>
    <rPh sb="89" eb="92">
      <t>セッテイガク</t>
    </rPh>
    <rPh sb="93" eb="95">
      <t>ハンガク</t>
    </rPh>
    <rPh sb="104" eb="106">
      <t>シハラ</t>
    </rPh>
    <rPh sb="110" eb="112">
      <t>カノウ</t>
    </rPh>
    <rPh sb="115" eb="117">
      <t>バアイ</t>
    </rPh>
    <rPh sb="134" eb="136">
      <t>センタク</t>
    </rPh>
    <phoneticPr fontId="1"/>
  </si>
  <si>
    <t>FTSE100</t>
    <phoneticPr fontId="1"/>
  </si>
  <si>
    <t>S&amp;P500業種別</t>
    <rPh sb="6" eb="9">
      <t>ギョウシュベツ</t>
    </rPh>
    <phoneticPr fontId="1"/>
  </si>
  <si>
    <t>英国債5-10年</t>
    <rPh sb="0" eb="3">
      <t>エイコクサイ</t>
    </rPh>
    <rPh sb="7" eb="8">
      <t>ネン</t>
    </rPh>
    <phoneticPr fontId="1"/>
  </si>
  <si>
    <t>米国地方債</t>
    <rPh sb="0" eb="5">
      <t>ベイコクチホウサイ</t>
    </rPh>
    <phoneticPr fontId="1"/>
  </si>
  <si>
    <t>アクティブETF(外国株)</t>
    <rPh sb="9" eb="12">
      <t>ガイコクカブ</t>
    </rPh>
    <phoneticPr fontId="1"/>
  </si>
  <si>
    <t>アクティブETF(REIT)</t>
    <phoneticPr fontId="1"/>
  </si>
  <si>
    <t>アクティブETF(上場順)</t>
    <rPh sb="9" eb="12">
      <t>ジョウジョウジュン</t>
    </rPh>
    <phoneticPr fontId="1"/>
  </si>
  <si>
    <t>（本シートは東証担当者用です。申請時には編集しないでください。）</t>
    <rPh sb="1" eb="2">
      <t>ホン</t>
    </rPh>
    <rPh sb="6" eb="8">
      <t>トウショウ</t>
    </rPh>
    <rPh sb="8" eb="11">
      <t>タントウシャ</t>
    </rPh>
    <rPh sb="11" eb="12">
      <t>ヨウ</t>
    </rPh>
    <rPh sb="15" eb="17">
      <t>シンセイ</t>
    </rPh>
    <rPh sb="17" eb="18">
      <t>ジ</t>
    </rPh>
    <rPh sb="20" eb="22">
      <t>ヘンシュウ</t>
    </rPh>
    <phoneticPr fontId="1"/>
  </si>
  <si>
    <t>AT-4　スポンサード申請書 (v1.3)</t>
    <rPh sb="11" eb="13">
      <t>シンセイ</t>
    </rPh>
    <rPh sb="13" eb="14">
      <t>ショ</t>
    </rPh>
    <phoneticPr fontId="1"/>
  </si>
  <si>
    <t>カバードコールETF(債券)</t>
    <rPh sb="11" eb="13">
      <t>サイケン</t>
    </rPh>
    <phoneticPr fontId="1"/>
  </si>
  <si>
    <t>バッファー型ETF</t>
    <rPh sb="5" eb="6">
      <t>カタ</t>
    </rPh>
    <phoneticPr fontId="1"/>
  </si>
  <si>
    <t>ドル円ショートポジション型ETF</t>
    <rPh sb="2" eb="3">
      <t>エン</t>
    </rPh>
    <rPh sb="12" eb="13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</si>
</sst>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rgb="FF808080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0" tint="-0.499984740745262"/>
      <name val="Meiryo UI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1"/>
      <color theme="1" tint="0.34998626667073579"/>
      <name val="Meiryo UI"/>
      <family val="3"/>
      <charset val="128"/>
    </font>
    <font>
      <b/>
      <sz val="11"/>
      <color theme="1" tint="0.1499984740745262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 vertical="center" inden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38" fontId="2" fillId="0" borderId="0" xfId="1" applyFont="1" applyAlignment="1"/>
    <xf numFmtId="176" fontId="2" fillId="0" borderId="0" xfId="1" applyNumberFormat="1" applyFont="1" applyAlignment="1"/>
    <xf numFmtId="0" fontId="4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6" fillId="0" borderId="0" xfId="0" applyFont="1"/>
    <xf numFmtId="0" fontId="2" fillId="0" borderId="1" xfId="0" applyFont="1" applyFill="1" applyBorder="1"/>
    <xf numFmtId="14" fontId="2" fillId="0" borderId="1" xfId="0" applyNumberFormat="1" applyFont="1" applyFill="1" applyBorder="1"/>
    <xf numFmtId="38" fontId="2" fillId="0" borderId="1" xfId="1" applyFont="1" applyFill="1" applyBorder="1" applyAlignment="1"/>
    <xf numFmtId="0" fontId="2" fillId="0" borderId="7" xfId="0" applyFont="1" applyFill="1" applyBorder="1"/>
    <xf numFmtId="14" fontId="2" fillId="0" borderId="7" xfId="0" applyNumberFormat="1" applyFont="1" applyFill="1" applyBorder="1"/>
    <xf numFmtId="38" fontId="2" fillId="0" borderId="7" xfId="1" applyFont="1" applyFill="1" applyBorder="1" applyAlignment="1"/>
    <xf numFmtId="38" fontId="7" fillId="7" borderId="6" xfId="1" applyFont="1" applyFill="1" applyBorder="1" applyAlignment="1"/>
    <xf numFmtId="38" fontId="7" fillId="7" borderId="7" xfId="1" applyFont="1" applyFill="1" applyBorder="1" applyAlignment="1"/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0" xfId="0" applyNumberFormat="1" applyFont="1"/>
    <xf numFmtId="0" fontId="10" fillId="0" borderId="0" xfId="0" applyFont="1" applyAlignment="1">
      <alignment vertical="top"/>
    </xf>
    <xf numFmtId="38" fontId="2" fillId="9" borderId="0" xfId="1" applyFont="1" applyFill="1" applyAlignment="1"/>
    <xf numFmtId="0" fontId="11" fillId="0" borderId="1" xfId="0" applyFont="1" applyBorder="1" applyAlignment="1">
      <alignment wrapText="1"/>
    </xf>
    <xf numFmtId="0" fontId="6" fillId="0" borderId="6" xfId="0" applyFont="1" applyFill="1" applyBorder="1" applyProtection="1">
      <protection locked="0"/>
    </xf>
    <xf numFmtId="14" fontId="6" fillId="0" borderId="6" xfId="0" applyNumberFormat="1" applyFont="1" applyFill="1" applyBorder="1" applyProtection="1"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38" fontId="6" fillId="0" borderId="6" xfId="1" applyFont="1" applyFill="1" applyBorder="1" applyAlignment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38" fontId="14" fillId="7" borderId="6" xfId="1" applyFont="1" applyFill="1" applyBorder="1" applyAlignment="1"/>
    <xf numFmtId="0" fontId="13" fillId="0" borderId="6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38" fontId="6" fillId="0" borderId="1" xfId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38" fontId="2" fillId="5" borderId="1" xfId="1" applyFont="1" applyFill="1" applyBorder="1" applyAlignment="1">
      <alignment wrapText="1"/>
    </xf>
    <xf numFmtId="38" fontId="2" fillId="4" borderId="1" xfId="1" applyFont="1" applyFill="1" applyBorder="1" applyAlignment="1">
      <alignment wrapText="1"/>
    </xf>
    <xf numFmtId="0" fontId="8" fillId="8" borderId="1" xfId="0" applyFont="1" applyFill="1" applyBorder="1" applyAlignment="1" applyProtection="1">
      <alignment horizontal="left"/>
    </xf>
    <xf numFmtId="0" fontId="2" fillId="0" borderId="0" xfId="0" applyFont="1" applyProtection="1"/>
    <xf numFmtId="0" fontId="2" fillId="7" borderId="1" xfId="0" applyFont="1" applyFill="1" applyBorder="1" applyAlignment="1" applyProtection="1">
      <alignment horizontal="right"/>
    </xf>
    <xf numFmtId="38" fontId="2" fillId="7" borderId="1" xfId="1" applyFont="1" applyFill="1" applyBorder="1" applyAlignment="1" applyProtection="1">
      <alignment horizontal="right"/>
    </xf>
    <xf numFmtId="0" fontId="2" fillId="0" borderId="1" xfId="0" applyFont="1" applyFill="1" applyBorder="1" applyProtection="1"/>
    <xf numFmtId="0" fontId="2" fillId="0" borderId="7" xfId="0" applyFont="1" applyFill="1" applyBorder="1" applyProtection="1"/>
    <xf numFmtId="0" fontId="15" fillId="0" borderId="1" xfId="0" applyFont="1" applyBorder="1" applyProtection="1">
      <protection locked="0"/>
    </xf>
    <xf numFmtId="38" fontId="16" fillId="0" borderId="6" xfId="1" applyFont="1" applyFill="1" applyBorder="1" applyAlignment="1" applyProtection="1">
      <protection locked="0"/>
    </xf>
    <xf numFmtId="38" fontId="17" fillId="0" borderId="6" xfId="1" applyFont="1" applyFill="1" applyBorder="1" applyAlignme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14" fontId="6" fillId="0" borderId="6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0" borderId="8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38" fontId="2" fillId="7" borderId="1" xfId="1" applyFont="1" applyFill="1" applyBorder="1" applyAlignment="1" applyProtection="1">
      <alignment horizontal="right"/>
    </xf>
    <xf numFmtId="0" fontId="8" fillId="8" borderId="1" xfId="0" applyFont="1" applyFill="1" applyBorder="1" applyAlignment="1" applyProtection="1">
      <alignment horizontal="left" vertical="top"/>
    </xf>
    <xf numFmtId="0" fontId="8" fillId="8" borderId="1" xfId="0" applyFont="1" applyFill="1" applyBorder="1" applyAlignment="1" applyProtection="1">
      <alignment horizontal="left"/>
    </xf>
    <xf numFmtId="14" fontId="8" fillId="8" borderId="1" xfId="0" applyNumberFormat="1" applyFont="1" applyFill="1" applyBorder="1" applyAlignment="1" applyProtection="1">
      <alignment horizontal="left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4">
    <dxf>
      <fill>
        <patternFill>
          <bgColor rgb="FFFFFF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88"/>
  <sheetViews>
    <sheetView showGridLines="0" tabSelected="1" view="pageBreakPreview" zoomScale="85" zoomScaleNormal="70" zoomScaleSheetLayoutView="85" workbookViewId="0">
      <pane xSplit="2" ySplit="15" topLeftCell="C16" activePane="bottomRight" state="frozen"/>
      <selection pane="topRight" activeCell="C1" sqref="C1"/>
      <selection pane="bottomLeft" activeCell="A17" sqref="A17"/>
      <selection pane="bottomRight" activeCell="B2" sqref="B2"/>
    </sheetView>
  </sheetViews>
  <sheetFormatPr defaultRowHeight="13.5" x14ac:dyDescent="0.15"/>
  <cols>
    <col min="1" max="1" width="1.25" customWidth="1"/>
    <col min="2" max="2" width="5.625" customWidth="1"/>
    <col min="3" max="3" width="16.375" customWidth="1"/>
    <col min="4" max="4" width="25.625" customWidth="1"/>
    <col min="5" max="5" width="19.5" bestFit="1" customWidth="1"/>
    <col min="6" max="6" width="10.625" customWidth="1"/>
    <col min="7" max="7" width="25.625" customWidth="1"/>
    <col min="8" max="9" width="14.625" customWidth="1"/>
    <col min="10" max="10" width="16.75" bestFit="1" customWidth="1"/>
    <col min="11" max="11" width="10.625" customWidth="1"/>
    <col min="12" max="12" width="12.625" customWidth="1"/>
    <col min="13" max="13" width="15.625" customWidth="1"/>
    <col min="14" max="14" width="12.625" customWidth="1"/>
    <col min="15" max="15" width="15.625" customWidth="1"/>
    <col min="16" max="16" width="20.625" customWidth="1"/>
    <col min="17" max="17" width="21.125" customWidth="1"/>
    <col min="18" max="18" width="16.875" customWidth="1"/>
    <col min="19" max="19" width="20.375" customWidth="1"/>
    <col min="20" max="20" width="20.375" bestFit="1" customWidth="1"/>
    <col min="21" max="22" width="21.75" customWidth="1"/>
    <col min="23" max="23" width="25.25" customWidth="1"/>
    <col min="24" max="24" width="12.875" customWidth="1"/>
  </cols>
  <sheetData>
    <row r="1" spans="1:23" ht="5.099999999999999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5.75" x14ac:dyDescent="0.25">
      <c r="A2" s="1"/>
      <c r="B2" s="4" t="s">
        <v>103</v>
      </c>
      <c r="C2" s="5"/>
      <c r="D2" s="5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5.75" x14ac:dyDescent="0.25">
      <c r="A3" s="1"/>
      <c r="B3" s="1" t="s">
        <v>5</v>
      </c>
      <c r="C3" s="1"/>
      <c r="D3" s="3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5.0999999999999996" customHeight="1" x14ac:dyDescent="0.25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15.75" x14ac:dyDescent="0.25">
      <c r="A5" s="1"/>
      <c r="B5" s="1"/>
      <c r="C5" s="1"/>
      <c r="D5" s="66" t="s">
        <v>14</v>
      </c>
      <c r="E5" s="66"/>
      <c r="F5" s="66" t="s">
        <v>15</v>
      </c>
      <c r="G5" s="66"/>
      <c r="H5" s="66" t="s">
        <v>16</v>
      </c>
      <c r="I5" s="66"/>
      <c r="J5" s="66" t="s">
        <v>17</v>
      </c>
      <c r="K5" s="66"/>
      <c r="L5" s="66" t="s">
        <v>18</v>
      </c>
      <c r="M5" s="66"/>
      <c r="N5" s="66" t="s">
        <v>19</v>
      </c>
      <c r="O5" s="66"/>
      <c r="Q5" s="1"/>
      <c r="R5" s="1"/>
    </row>
    <row r="6" spans="1:23" ht="15.75" x14ac:dyDescent="0.25">
      <c r="A6" s="1"/>
      <c r="B6" s="17"/>
      <c r="C6" s="1"/>
      <c r="D6" s="65"/>
      <c r="E6" s="65"/>
      <c r="F6" s="65"/>
      <c r="G6" s="65"/>
      <c r="H6" s="67"/>
      <c r="I6" s="67"/>
      <c r="J6" s="65"/>
      <c r="K6" s="65"/>
      <c r="L6" s="65"/>
      <c r="M6" s="65"/>
      <c r="N6" s="65"/>
      <c r="O6" s="65"/>
      <c r="Q6" s="1"/>
      <c r="R6" s="1"/>
    </row>
    <row r="7" spans="1:23" ht="5.0999999999999996" customHeight="1" x14ac:dyDescent="0.25">
      <c r="A7" s="1"/>
      <c r="B7" s="1"/>
      <c r="C7" s="1"/>
      <c r="D7" s="15"/>
      <c r="E7" s="15"/>
      <c r="F7" s="15"/>
      <c r="G7" s="15"/>
      <c r="H7" s="16"/>
      <c r="I7" s="16"/>
      <c r="J7" s="15"/>
      <c r="K7" s="15"/>
      <c r="L7" s="15"/>
      <c r="M7" s="15"/>
      <c r="N7" s="15"/>
      <c r="O7" s="15"/>
      <c r="Q7" s="1"/>
      <c r="R7" s="1"/>
    </row>
    <row r="8" spans="1:23" ht="15.75" x14ac:dyDescent="0.25">
      <c r="A8" s="1"/>
      <c r="B8" s="1"/>
      <c r="D8" s="74" t="s">
        <v>90</v>
      </c>
      <c r="E8" s="82" t="s">
        <v>87</v>
      </c>
      <c r="F8" s="83" t="s">
        <v>68</v>
      </c>
      <c r="G8" s="83"/>
      <c r="H8" s="84" t="s">
        <v>86</v>
      </c>
      <c r="I8" s="84"/>
      <c r="J8" s="84"/>
      <c r="K8" s="15"/>
      <c r="L8" s="15"/>
      <c r="M8" s="15"/>
      <c r="N8" s="15"/>
      <c r="O8" s="15"/>
      <c r="Q8" s="1"/>
      <c r="R8" s="1"/>
    </row>
    <row r="9" spans="1:23" ht="15.75" x14ac:dyDescent="0.25">
      <c r="A9" s="1"/>
      <c r="B9" s="1"/>
      <c r="C9" s="1"/>
      <c r="D9" s="75"/>
      <c r="E9" s="82"/>
      <c r="F9" s="51" t="s">
        <v>67</v>
      </c>
      <c r="G9" s="51" t="s">
        <v>80</v>
      </c>
      <c r="H9" s="51" t="s">
        <v>67</v>
      </c>
      <c r="I9" s="83" t="s">
        <v>46</v>
      </c>
      <c r="J9" s="83"/>
      <c r="K9" s="15"/>
      <c r="L9" s="15"/>
      <c r="M9" s="15"/>
      <c r="N9" s="15"/>
      <c r="O9" s="15"/>
      <c r="Q9" s="1"/>
      <c r="R9" s="1"/>
    </row>
    <row r="10" spans="1:23" ht="15.75" x14ac:dyDescent="0.25">
      <c r="A10" s="1"/>
      <c r="D10" s="52"/>
      <c r="E10" s="51" t="s">
        <v>78</v>
      </c>
      <c r="F10" s="53">
        <f>COUNTIFS('For TSE'!$C$5:$C$54,"追加",'For TSE'!$D$5:$D$54,"スポンサー")</f>
        <v>0</v>
      </c>
      <c r="G10" s="54">
        <f>SUMIFS('For TSE'!$Q$5:$Q$54,'For TSE'!$C$5:$C$54,"追加",'For TSE'!$D$5:$D$54,"スポンサー")+SUMIFS('For TSE'!$W$5:$W$54,'For TSE'!$C$5:$C$54,"追加",'For TSE'!$D$5:$D$54,"スポンサー")</f>
        <v>0</v>
      </c>
      <c r="H10" s="53">
        <f>COUNTIFS('For TSE'!$C$5:$C$54,"追加",'For TSE'!$D$5:$D$54,"Ver.2.0(マッチング)")+COUNTIFS('For TSE'!$C$5:$C$54,"追加",'For TSE'!$D$5:$D$54,"Ver.2.0+スポンサー")</f>
        <v>0</v>
      </c>
      <c r="I10" s="81">
        <f>SUMIFS('For TSE'!$Q$5:$Q$54,'For TSE'!$C$5:$C$54,"追加",'For TSE'!$D$5:$D$54,"Ver.2.0(マッチング)")+SUMIFS('For TSE'!$W$5:$W$54,'For TSE'!$C$5:$C$54,"追加",'For TSE'!$D$5:$D$54,"Ver.2.0(マッチング)")+SUMIFS('For TSE'!$Q$5:$Q$54,'For TSE'!$C$5:$C$54,"追加",'For TSE'!$D$5:$D$54,"Ver.2.0+スポンサー")+SUMIFS('For TSE'!$W$5:$W$54,'For TSE'!$C$5:$C$54,"追加",'For TSE'!$D$5:$D$54,"Ver.2.0+スポンサー")</f>
        <v>0</v>
      </c>
      <c r="J10" s="81"/>
      <c r="K10" s="15"/>
      <c r="L10" s="15"/>
      <c r="M10" s="15"/>
      <c r="N10" s="15"/>
      <c r="O10" s="15"/>
      <c r="Q10" s="1"/>
      <c r="R10" s="1"/>
    </row>
    <row r="11" spans="1:23" ht="15.75" x14ac:dyDescent="0.25">
      <c r="A11" s="1"/>
      <c r="B11" s="1"/>
      <c r="C11" s="1"/>
      <c r="D11" s="52"/>
      <c r="E11" s="51" t="s">
        <v>79</v>
      </c>
      <c r="F11" s="53">
        <f>COUNTIFS('For TSE'!$C$5:$C$54,"削除",'For TSE'!$D$5:$D$54,"スポンサー")</f>
        <v>0</v>
      </c>
      <c r="G11" s="54">
        <f>SUMIFS('For TSE'!$Q$5:$Q$54,'For TSE'!$C$5:$C$54,"削除",'For TSE'!$D$5:$D$54,"スポンサー")+SUMIFS('For TSE'!$W$5:$W$54,'For TSE'!$C$5:$C$54,"削除",'For TSE'!$D$5:$D$54,"スポンサー")</f>
        <v>0</v>
      </c>
      <c r="H11" s="53">
        <f>COUNTIFS('For TSE'!$C$5:$C$54,"削除",'For TSE'!$D$5:$D$54,"Ver.2.0(マッチング)")+COUNTIFS('For TSE'!$C$5:$C$54,"削除",'For TSE'!$D$5:$D$54,"Ver.2.0+スポンサー")</f>
        <v>0</v>
      </c>
      <c r="I11" s="81">
        <f>SUMIFS('For TSE'!$Q$5:$Q$54,'For TSE'!$C$5:$C$54,"削除",'For TSE'!$D$5:$D$54,"Ver.2.0(マッチング)")+SUMIFS('For TSE'!$W$5:$W$54,'For TSE'!$C$5:$C$54,"削除",'For TSE'!$D$5:$D$54,"Ver.2.0(マッチング)")+SUMIFS('For TSE'!$Q$5:$Q$54,'For TSE'!$C$5:$C$54,"削除",'For TSE'!$D$5:$D$54,"Ver.2.0+スポンサー")+SUMIFS('For TSE'!$W$5:$W$54,'For TSE'!$C$5:$C$54,"削除",'For TSE'!$D$5:$D$54,"Ver.2.0+スポンサー")</f>
        <v>0</v>
      </c>
      <c r="J11" s="81"/>
      <c r="K11" s="15"/>
      <c r="L11" s="15"/>
      <c r="M11" s="15"/>
      <c r="N11" s="15"/>
      <c r="O11" s="15"/>
      <c r="Q11" s="1"/>
      <c r="R11" s="1"/>
    </row>
    <row r="12" spans="1:23" ht="5.0999999999999996" customHeight="1" x14ac:dyDescent="0.25">
      <c r="A12" s="1"/>
      <c r="B12" s="1"/>
      <c r="C12" s="1"/>
      <c r="D12" s="1"/>
      <c r="U12" s="1"/>
      <c r="V12" s="1"/>
    </row>
    <row r="13" spans="1:23" ht="15.75" x14ac:dyDescent="0.25">
      <c r="A13" s="1"/>
      <c r="B13" s="1" t="s">
        <v>11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3" ht="15.95" customHeight="1" x14ac:dyDescent="0.25">
      <c r="A14" s="1"/>
      <c r="B14" s="68" t="s">
        <v>2</v>
      </c>
      <c r="C14" s="68" t="s">
        <v>4</v>
      </c>
      <c r="D14" s="72" t="s">
        <v>29</v>
      </c>
      <c r="E14" s="72" t="s">
        <v>37</v>
      </c>
      <c r="F14" s="68" t="s">
        <v>0</v>
      </c>
      <c r="G14" s="68" t="s">
        <v>1</v>
      </c>
      <c r="H14" s="68" t="s">
        <v>20</v>
      </c>
      <c r="I14" s="68" t="s">
        <v>21</v>
      </c>
      <c r="J14" s="68" t="s">
        <v>89</v>
      </c>
      <c r="K14" s="78" t="s">
        <v>91</v>
      </c>
      <c r="L14" s="79"/>
      <c r="M14" s="79"/>
      <c r="N14" s="80"/>
      <c r="O14" s="69" t="s">
        <v>92</v>
      </c>
      <c r="P14" s="70"/>
      <c r="Q14" s="70"/>
      <c r="R14" s="70"/>
      <c r="S14" s="70"/>
      <c r="T14" s="70"/>
      <c r="U14" s="71"/>
      <c r="V14" s="76" t="s">
        <v>44</v>
      </c>
      <c r="W14" s="77"/>
    </row>
    <row r="15" spans="1:23" ht="47.25" x14ac:dyDescent="0.25">
      <c r="A15" s="1"/>
      <c r="B15" s="68"/>
      <c r="C15" s="68"/>
      <c r="D15" s="73"/>
      <c r="E15" s="73"/>
      <c r="F15" s="68"/>
      <c r="G15" s="68"/>
      <c r="H15" s="68"/>
      <c r="I15" s="68"/>
      <c r="J15" s="68"/>
      <c r="K15" s="9" t="s">
        <v>22</v>
      </c>
      <c r="L15" s="9" t="s">
        <v>23</v>
      </c>
      <c r="M15" s="9" t="s">
        <v>9</v>
      </c>
      <c r="N15" s="9" t="s">
        <v>10</v>
      </c>
      <c r="O15" s="8" t="s">
        <v>26</v>
      </c>
      <c r="P15" s="8" t="s">
        <v>13</v>
      </c>
      <c r="Q15" s="8" t="s">
        <v>27</v>
      </c>
      <c r="R15" s="8" t="s">
        <v>32</v>
      </c>
      <c r="S15" s="8" t="s">
        <v>34</v>
      </c>
      <c r="T15" s="8" t="s">
        <v>35</v>
      </c>
      <c r="U15" s="8" t="s">
        <v>36</v>
      </c>
      <c r="V15" s="10" t="s">
        <v>88</v>
      </c>
      <c r="W15" s="10" t="s">
        <v>46</v>
      </c>
    </row>
    <row r="16" spans="1:23" ht="159.75" customHeight="1" x14ac:dyDescent="0.25">
      <c r="A16" s="1"/>
      <c r="B16" s="28" t="s">
        <v>6</v>
      </c>
      <c r="C16" s="38" t="s">
        <v>81</v>
      </c>
      <c r="D16" s="38" t="s">
        <v>94</v>
      </c>
      <c r="E16" s="38" t="s">
        <v>41</v>
      </c>
      <c r="F16" s="38"/>
      <c r="G16" s="38"/>
      <c r="H16" s="38" t="s">
        <v>8</v>
      </c>
      <c r="I16" s="38" t="s">
        <v>7</v>
      </c>
      <c r="J16" s="38" t="s">
        <v>71</v>
      </c>
      <c r="K16" s="38" t="s">
        <v>38</v>
      </c>
      <c r="L16" s="38" t="s">
        <v>38</v>
      </c>
      <c r="M16" s="38" t="s">
        <v>39</v>
      </c>
      <c r="N16" s="38" t="s">
        <v>40</v>
      </c>
      <c r="O16" s="38" t="s">
        <v>12</v>
      </c>
      <c r="P16" s="38" t="s">
        <v>85</v>
      </c>
      <c r="Q16" s="38" t="s">
        <v>66</v>
      </c>
      <c r="R16" s="38" t="s">
        <v>33</v>
      </c>
      <c r="S16" s="38" t="s">
        <v>82</v>
      </c>
      <c r="T16" s="38" t="s">
        <v>83</v>
      </c>
      <c r="U16" s="38" t="s">
        <v>84</v>
      </c>
      <c r="V16" s="38" t="s">
        <v>93</v>
      </c>
      <c r="W16" s="38" t="s">
        <v>47</v>
      </c>
    </row>
    <row r="17" spans="1:23" ht="15.75" x14ac:dyDescent="0.25">
      <c r="A17" s="1"/>
      <c r="B17" s="2" t="s">
        <v>30</v>
      </c>
      <c r="C17" s="55" t="s">
        <v>72</v>
      </c>
      <c r="D17" s="55" t="s">
        <v>42</v>
      </c>
      <c r="E17" s="55"/>
      <c r="F17" s="33">
        <v>1306</v>
      </c>
      <c r="G17" s="18" t="s">
        <v>74</v>
      </c>
      <c r="H17" s="19">
        <v>43283</v>
      </c>
      <c r="I17" s="19">
        <v>43646</v>
      </c>
      <c r="J17" s="29" t="s">
        <v>70</v>
      </c>
      <c r="K17" s="18">
        <v>2</v>
      </c>
      <c r="L17" s="18">
        <v>50</v>
      </c>
      <c r="M17" s="20">
        <v>30000000</v>
      </c>
      <c r="N17" s="18">
        <v>0.8</v>
      </c>
      <c r="O17" s="18">
        <v>3</v>
      </c>
      <c r="P17" s="33">
        <v>1</v>
      </c>
      <c r="Q17" s="20">
        <v>600000</v>
      </c>
      <c r="R17" s="24">
        <f>IF(P17=1,Q17/O17,IF(P17=2,"(取引高比例)","-"))</f>
        <v>200000</v>
      </c>
      <c r="S17" s="33">
        <v>2</v>
      </c>
      <c r="T17" s="33">
        <v>1</v>
      </c>
      <c r="U17" s="33">
        <v>3</v>
      </c>
      <c r="V17" s="31" t="s">
        <v>73</v>
      </c>
      <c r="W17" s="18"/>
    </row>
    <row r="18" spans="1:23" ht="16.5" thickBot="1" x14ac:dyDescent="0.3">
      <c r="A18" s="1"/>
      <c r="B18" s="12" t="s">
        <v>31</v>
      </c>
      <c r="C18" s="56" t="s">
        <v>72</v>
      </c>
      <c r="D18" s="56" t="s">
        <v>86</v>
      </c>
      <c r="E18" s="56" t="s">
        <v>43</v>
      </c>
      <c r="F18" s="34">
        <v>2017</v>
      </c>
      <c r="G18" s="21" t="s">
        <v>75</v>
      </c>
      <c r="H18" s="22">
        <v>45383</v>
      </c>
      <c r="I18" s="22">
        <v>45565</v>
      </c>
      <c r="J18" s="30" t="s">
        <v>70</v>
      </c>
      <c r="K18" s="21"/>
      <c r="L18" s="21"/>
      <c r="M18" s="23"/>
      <c r="N18" s="21"/>
      <c r="O18" s="21"/>
      <c r="P18" s="34"/>
      <c r="Q18" s="23"/>
      <c r="R18" s="25" t="str">
        <f t="shared" ref="R18:R19" si="0">IF(P18=1,Q18/O18,IF(P18=2,"(取引高比例)","-"))</f>
        <v>-</v>
      </c>
      <c r="S18" s="34"/>
      <c r="T18" s="34"/>
      <c r="U18" s="34"/>
      <c r="V18" s="32" t="s">
        <v>73</v>
      </c>
      <c r="W18" s="21"/>
    </row>
    <row r="19" spans="1:23" ht="16.5" thickTop="1" x14ac:dyDescent="0.25">
      <c r="A19" s="1"/>
      <c r="B19" s="11">
        <v>1</v>
      </c>
      <c r="C19" s="61"/>
      <c r="D19" s="61"/>
      <c r="E19" s="39"/>
      <c r="F19" s="63"/>
      <c r="G19" s="61"/>
      <c r="H19" s="64"/>
      <c r="I19" s="64"/>
      <c r="J19" s="41" t="s">
        <v>70</v>
      </c>
      <c r="K19" s="61"/>
      <c r="L19" s="61"/>
      <c r="M19" s="42"/>
      <c r="N19" s="61"/>
      <c r="O19" s="61"/>
      <c r="P19" s="63"/>
      <c r="Q19" s="42"/>
      <c r="R19" s="44" t="str">
        <f t="shared" si="0"/>
        <v>-</v>
      </c>
      <c r="S19" s="63"/>
      <c r="T19" s="63"/>
      <c r="U19" s="63"/>
      <c r="V19" s="45" t="s">
        <v>73</v>
      </c>
      <c r="W19" s="59"/>
    </row>
    <row r="20" spans="1:23" ht="15.75" x14ac:dyDescent="0.25">
      <c r="A20" s="1"/>
      <c r="B20" s="2">
        <v>2</v>
      </c>
      <c r="C20" s="61"/>
      <c r="D20" s="62"/>
      <c r="E20" s="46"/>
      <c r="F20" s="60"/>
      <c r="G20" s="62"/>
      <c r="H20" s="64"/>
      <c r="I20" s="64"/>
      <c r="J20" s="41" t="s">
        <v>70</v>
      </c>
      <c r="K20" s="61"/>
      <c r="L20" s="61"/>
      <c r="M20" s="42"/>
      <c r="N20" s="61"/>
      <c r="O20" s="62"/>
      <c r="P20" s="63"/>
      <c r="Q20" s="42"/>
      <c r="R20" s="44" t="str">
        <f t="shared" ref="R20:R68" si="1">IF(P20=1,Q20/O20,IF(P20=2,"(取引高比例)","-"))</f>
        <v>-</v>
      </c>
      <c r="S20" s="63"/>
      <c r="T20" s="63"/>
      <c r="U20" s="63"/>
      <c r="V20" s="45" t="s">
        <v>73</v>
      </c>
      <c r="W20" s="58"/>
    </row>
    <row r="21" spans="1:23" ht="15.75" x14ac:dyDescent="0.25">
      <c r="A21" s="1"/>
      <c r="B21" s="2">
        <v>3</v>
      </c>
      <c r="C21" s="39"/>
      <c r="D21" s="46"/>
      <c r="E21" s="46"/>
      <c r="F21" s="48"/>
      <c r="G21" s="46"/>
      <c r="H21" s="46"/>
      <c r="I21" s="46"/>
      <c r="J21" s="41" t="s">
        <v>70</v>
      </c>
      <c r="K21" s="39"/>
      <c r="L21" s="39"/>
      <c r="M21" s="42"/>
      <c r="N21" s="39"/>
      <c r="O21" s="46"/>
      <c r="P21" s="43"/>
      <c r="Q21" s="42"/>
      <c r="R21" s="44" t="str">
        <f t="shared" si="1"/>
        <v>-</v>
      </c>
      <c r="S21" s="43"/>
      <c r="T21" s="43"/>
      <c r="U21" s="43"/>
      <c r="V21" s="45" t="s">
        <v>73</v>
      </c>
      <c r="W21" s="58"/>
    </row>
    <row r="22" spans="1:23" ht="15.75" x14ac:dyDescent="0.25">
      <c r="A22" s="1"/>
      <c r="B22" s="2">
        <v>4</v>
      </c>
      <c r="C22" s="39"/>
      <c r="D22" s="46"/>
      <c r="E22" s="46"/>
      <c r="F22" s="48"/>
      <c r="G22" s="46"/>
      <c r="H22" s="40"/>
      <c r="I22" s="40"/>
      <c r="J22" s="41" t="s">
        <v>70</v>
      </c>
      <c r="K22" s="39"/>
      <c r="L22" s="39"/>
      <c r="M22" s="42"/>
      <c r="N22" s="39"/>
      <c r="O22" s="46"/>
      <c r="P22" s="43"/>
      <c r="Q22" s="42"/>
      <c r="R22" s="44" t="str">
        <f t="shared" si="1"/>
        <v>-</v>
      </c>
      <c r="S22" s="43"/>
      <c r="T22" s="43"/>
      <c r="U22" s="43"/>
      <c r="V22" s="45" t="s">
        <v>73</v>
      </c>
      <c r="W22" s="58"/>
    </row>
    <row r="23" spans="1:23" ht="15.75" x14ac:dyDescent="0.25">
      <c r="A23" s="1"/>
      <c r="B23" s="2">
        <v>5</v>
      </c>
      <c r="C23" s="39"/>
      <c r="D23" s="46"/>
      <c r="E23" s="46"/>
      <c r="F23" s="48"/>
      <c r="G23" s="46"/>
      <c r="H23" s="40"/>
      <c r="I23" s="57"/>
      <c r="J23" s="41" t="s">
        <v>70</v>
      </c>
      <c r="K23" s="39"/>
      <c r="L23" s="39"/>
      <c r="M23" s="42"/>
      <c r="N23" s="39"/>
      <c r="O23" s="46"/>
      <c r="P23" s="43"/>
      <c r="Q23" s="42"/>
      <c r="R23" s="44" t="str">
        <f t="shared" si="1"/>
        <v>-</v>
      </c>
      <c r="S23" s="43"/>
      <c r="T23" s="43"/>
      <c r="U23" s="43"/>
      <c r="V23" s="45" t="s">
        <v>73</v>
      </c>
      <c r="W23" s="58"/>
    </row>
    <row r="24" spans="1:23" ht="15.75" x14ac:dyDescent="0.25">
      <c r="A24" s="1"/>
      <c r="B24" s="2">
        <v>6</v>
      </c>
      <c r="C24" s="39"/>
      <c r="D24" s="46"/>
      <c r="E24" s="46"/>
      <c r="F24" s="48"/>
      <c r="G24" s="46"/>
      <c r="H24" s="46"/>
      <c r="I24" s="40"/>
      <c r="J24" s="41" t="s">
        <v>70</v>
      </c>
      <c r="K24" s="39"/>
      <c r="L24" s="39"/>
      <c r="M24" s="42"/>
      <c r="N24" s="39"/>
      <c r="O24" s="46"/>
      <c r="P24" s="43"/>
      <c r="Q24" s="42"/>
      <c r="R24" s="44" t="str">
        <f t="shared" si="1"/>
        <v>-</v>
      </c>
      <c r="S24" s="43"/>
      <c r="T24" s="43"/>
      <c r="U24" s="43"/>
      <c r="V24" s="45" t="s">
        <v>73</v>
      </c>
      <c r="W24" s="58"/>
    </row>
    <row r="25" spans="1:23" ht="15.75" x14ac:dyDescent="0.25">
      <c r="A25" s="1"/>
      <c r="B25" s="2">
        <v>7</v>
      </c>
      <c r="C25" s="39"/>
      <c r="D25" s="46"/>
      <c r="E25" s="46"/>
      <c r="F25" s="48"/>
      <c r="G25" s="46"/>
      <c r="H25" s="46"/>
      <c r="I25" s="46"/>
      <c r="J25" s="41" t="s">
        <v>70</v>
      </c>
      <c r="K25" s="39"/>
      <c r="L25" s="39"/>
      <c r="M25" s="42"/>
      <c r="N25" s="39"/>
      <c r="O25" s="46"/>
      <c r="P25" s="43"/>
      <c r="Q25" s="42"/>
      <c r="R25" s="44" t="str">
        <f t="shared" si="1"/>
        <v>-</v>
      </c>
      <c r="S25" s="43"/>
      <c r="T25" s="43"/>
      <c r="U25" s="43"/>
      <c r="V25" s="45" t="s">
        <v>73</v>
      </c>
      <c r="W25" s="58"/>
    </row>
    <row r="26" spans="1:23" ht="15.75" x14ac:dyDescent="0.25">
      <c r="A26" s="1"/>
      <c r="B26" s="2">
        <v>8</v>
      </c>
      <c r="C26" s="39"/>
      <c r="D26" s="46"/>
      <c r="E26" s="46"/>
      <c r="F26" s="48"/>
      <c r="G26" s="46"/>
      <c r="H26" s="46"/>
      <c r="I26" s="46"/>
      <c r="J26" s="41" t="s">
        <v>70</v>
      </c>
      <c r="K26" s="39"/>
      <c r="L26" s="39"/>
      <c r="M26" s="42"/>
      <c r="N26" s="39"/>
      <c r="O26" s="46"/>
      <c r="P26" s="43"/>
      <c r="Q26" s="42"/>
      <c r="R26" s="44" t="str">
        <f t="shared" si="1"/>
        <v>-</v>
      </c>
      <c r="S26" s="43"/>
      <c r="T26" s="43"/>
      <c r="U26" s="43"/>
      <c r="V26" s="45" t="s">
        <v>73</v>
      </c>
      <c r="W26" s="58"/>
    </row>
    <row r="27" spans="1:23" ht="15.75" x14ac:dyDescent="0.25">
      <c r="A27" s="1"/>
      <c r="B27" s="2">
        <v>9</v>
      </c>
      <c r="C27" s="39"/>
      <c r="D27" s="46"/>
      <c r="E27" s="46"/>
      <c r="F27" s="48"/>
      <c r="G27" s="46"/>
      <c r="H27" s="46"/>
      <c r="I27" s="46"/>
      <c r="J27" s="41" t="s">
        <v>70</v>
      </c>
      <c r="K27" s="39"/>
      <c r="L27" s="39"/>
      <c r="M27" s="42"/>
      <c r="N27" s="39"/>
      <c r="O27" s="46"/>
      <c r="P27" s="43"/>
      <c r="Q27" s="42"/>
      <c r="R27" s="44" t="str">
        <f t="shared" si="1"/>
        <v>-</v>
      </c>
      <c r="S27" s="43"/>
      <c r="T27" s="43"/>
      <c r="U27" s="43"/>
      <c r="V27" s="45" t="s">
        <v>73</v>
      </c>
      <c r="W27" s="58"/>
    </row>
    <row r="28" spans="1:23" ht="15.75" x14ac:dyDescent="0.25">
      <c r="A28" s="1"/>
      <c r="B28" s="2">
        <v>10</v>
      </c>
      <c r="C28" s="39"/>
      <c r="D28" s="46"/>
      <c r="E28" s="46"/>
      <c r="F28" s="48"/>
      <c r="G28" s="46"/>
      <c r="H28" s="46"/>
      <c r="I28" s="46"/>
      <c r="J28" s="41" t="s">
        <v>70</v>
      </c>
      <c r="K28" s="39"/>
      <c r="L28" s="39"/>
      <c r="M28" s="42"/>
      <c r="N28" s="39"/>
      <c r="O28" s="46"/>
      <c r="P28" s="43"/>
      <c r="Q28" s="42"/>
      <c r="R28" s="44" t="str">
        <f t="shared" si="1"/>
        <v>-</v>
      </c>
      <c r="S28" s="43"/>
      <c r="T28" s="43"/>
      <c r="U28" s="43"/>
      <c r="V28" s="45" t="s">
        <v>73</v>
      </c>
      <c r="W28" s="58"/>
    </row>
    <row r="29" spans="1:23" ht="15.75" x14ac:dyDescent="0.25">
      <c r="A29" s="1"/>
      <c r="B29" s="2">
        <v>11</v>
      </c>
      <c r="C29" s="39"/>
      <c r="D29" s="46"/>
      <c r="E29" s="46"/>
      <c r="F29" s="48"/>
      <c r="G29" s="46"/>
      <c r="H29" s="46"/>
      <c r="I29" s="46"/>
      <c r="J29" s="41" t="s">
        <v>70</v>
      </c>
      <c r="K29" s="39"/>
      <c r="L29" s="39"/>
      <c r="M29" s="42"/>
      <c r="N29" s="39"/>
      <c r="O29" s="46"/>
      <c r="P29" s="43"/>
      <c r="Q29" s="42"/>
      <c r="R29" s="44" t="str">
        <f t="shared" si="1"/>
        <v>-</v>
      </c>
      <c r="S29" s="43"/>
      <c r="T29" s="43"/>
      <c r="U29" s="43"/>
      <c r="V29" s="45" t="s">
        <v>73</v>
      </c>
      <c r="W29" s="58"/>
    </row>
    <row r="30" spans="1:23" ht="15.75" x14ac:dyDescent="0.25">
      <c r="A30" s="1"/>
      <c r="B30" s="2">
        <v>12</v>
      </c>
      <c r="C30" s="39"/>
      <c r="D30" s="46"/>
      <c r="E30" s="46"/>
      <c r="F30" s="48"/>
      <c r="G30" s="46"/>
      <c r="H30" s="46"/>
      <c r="I30" s="46"/>
      <c r="J30" s="41" t="s">
        <v>70</v>
      </c>
      <c r="K30" s="39"/>
      <c r="L30" s="39"/>
      <c r="M30" s="42"/>
      <c r="N30" s="39"/>
      <c r="O30" s="46"/>
      <c r="P30" s="43"/>
      <c r="Q30" s="42"/>
      <c r="R30" s="44" t="str">
        <f t="shared" si="1"/>
        <v>-</v>
      </c>
      <c r="S30" s="43"/>
      <c r="T30" s="43"/>
      <c r="U30" s="43"/>
      <c r="V30" s="45" t="s">
        <v>73</v>
      </c>
      <c r="W30" s="58"/>
    </row>
    <row r="31" spans="1:23" ht="15.75" x14ac:dyDescent="0.25">
      <c r="A31" s="1"/>
      <c r="B31" s="2">
        <v>13</v>
      </c>
      <c r="C31" s="39"/>
      <c r="D31" s="46"/>
      <c r="E31" s="46"/>
      <c r="F31" s="48"/>
      <c r="G31" s="46"/>
      <c r="H31" s="46"/>
      <c r="I31" s="46"/>
      <c r="J31" s="41" t="s">
        <v>70</v>
      </c>
      <c r="K31" s="39"/>
      <c r="L31" s="39"/>
      <c r="M31" s="42"/>
      <c r="N31" s="39"/>
      <c r="O31" s="46"/>
      <c r="P31" s="43"/>
      <c r="Q31" s="42"/>
      <c r="R31" s="44" t="str">
        <f t="shared" si="1"/>
        <v>-</v>
      </c>
      <c r="S31" s="43"/>
      <c r="T31" s="43"/>
      <c r="U31" s="43"/>
      <c r="V31" s="45" t="s">
        <v>73</v>
      </c>
      <c r="W31" s="58"/>
    </row>
    <row r="32" spans="1:23" ht="15.75" x14ac:dyDescent="0.25">
      <c r="A32" s="1"/>
      <c r="B32" s="2">
        <v>14</v>
      </c>
      <c r="C32" s="39"/>
      <c r="D32" s="46"/>
      <c r="E32" s="46"/>
      <c r="F32" s="48"/>
      <c r="G32" s="46"/>
      <c r="H32" s="46"/>
      <c r="I32" s="46"/>
      <c r="J32" s="41" t="s">
        <v>70</v>
      </c>
      <c r="K32" s="39"/>
      <c r="L32" s="39"/>
      <c r="M32" s="42"/>
      <c r="N32" s="39"/>
      <c r="O32" s="46"/>
      <c r="P32" s="43"/>
      <c r="Q32" s="42"/>
      <c r="R32" s="44" t="str">
        <f t="shared" si="1"/>
        <v>-</v>
      </c>
      <c r="S32" s="43"/>
      <c r="T32" s="43"/>
      <c r="U32" s="43"/>
      <c r="V32" s="45" t="s">
        <v>73</v>
      </c>
      <c r="W32" s="58"/>
    </row>
    <row r="33" spans="1:23" ht="15.75" x14ac:dyDescent="0.25">
      <c r="A33" s="1"/>
      <c r="B33" s="2">
        <v>15</v>
      </c>
      <c r="C33" s="39"/>
      <c r="D33" s="46"/>
      <c r="E33" s="46"/>
      <c r="F33" s="48"/>
      <c r="G33" s="46"/>
      <c r="H33" s="46"/>
      <c r="I33" s="46"/>
      <c r="J33" s="41" t="s">
        <v>70</v>
      </c>
      <c r="K33" s="39"/>
      <c r="L33" s="39"/>
      <c r="M33" s="42"/>
      <c r="N33" s="39"/>
      <c r="O33" s="46"/>
      <c r="P33" s="43"/>
      <c r="Q33" s="42"/>
      <c r="R33" s="44" t="str">
        <f t="shared" si="1"/>
        <v>-</v>
      </c>
      <c r="S33" s="43"/>
      <c r="T33" s="43"/>
      <c r="U33" s="43"/>
      <c r="V33" s="45" t="s">
        <v>73</v>
      </c>
      <c r="W33" s="58"/>
    </row>
    <row r="34" spans="1:23" ht="15.75" x14ac:dyDescent="0.25">
      <c r="A34" s="1"/>
      <c r="B34" s="2">
        <v>16</v>
      </c>
      <c r="C34" s="39"/>
      <c r="D34" s="46"/>
      <c r="E34" s="46"/>
      <c r="F34" s="48"/>
      <c r="G34" s="46"/>
      <c r="H34" s="46"/>
      <c r="I34" s="46"/>
      <c r="J34" s="41" t="s">
        <v>70</v>
      </c>
      <c r="K34" s="39"/>
      <c r="L34" s="39"/>
      <c r="M34" s="42"/>
      <c r="N34" s="39"/>
      <c r="O34" s="46"/>
      <c r="P34" s="43"/>
      <c r="Q34" s="42"/>
      <c r="R34" s="44" t="str">
        <f t="shared" si="1"/>
        <v>-</v>
      </c>
      <c r="S34" s="43"/>
      <c r="T34" s="43"/>
      <c r="U34" s="43"/>
      <c r="V34" s="45" t="s">
        <v>73</v>
      </c>
      <c r="W34" s="58"/>
    </row>
    <row r="35" spans="1:23" ht="15.75" x14ac:dyDescent="0.25">
      <c r="A35" s="1"/>
      <c r="B35" s="2">
        <v>17</v>
      </c>
      <c r="C35" s="39"/>
      <c r="D35" s="46"/>
      <c r="E35" s="46"/>
      <c r="F35" s="48"/>
      <c r="G35" s="46"/>
      <c r="H35" s="46"/>
      <c r="I35" s="46"/>
      <c r="J35" s="41" t="s">
        <v>70</v>
      </c>
      <c r="K35" s="39"/>
      <c r="L35" s="39"/>
      <c r="M35" s="42"/>
      <c r="N35" s="39"/>
      <c r="O35" s="46"/>
      <c r="P35" s="43"/>
      <c r="Q35" s="42"/>
      <c r="R35" s="44" t="str">
        <f t="shared" si="1"/>
        <v>-</v>
      </c>
      <c r="S35" s="43"/>
      <c r="T35" s="43"/>
      <c r="U35" s="43"/>
      <c r="V35" s="45" t="s">
        <v>73</v>
      </c>
      <c r="W35" s="58"/>
    </row>
    <row r="36" spans="1:23" ht="15.75" x14ac:dyDescent="0.25">
      <c r="A36" s="1"/>
      <c r="B36" s="2">
        <v>18</v>
      </c>
      <c r="C36" s="39"/>
      <c r="D36" s="46"/>
      <c r="E36" s="46"/>
      <c r="F36" s="48"/>
      <c r="G36" s="46"/>
      <c r="H36" s="46"/>
      <c r="I36" s="46"/>
      <c r="J36" s="41" t="s">
        <v>70</v>
      </c>
      <c r="K36" s="39"/>
      <c r="L36" s="39"/>
      <c r="M36" s="42"/>
      <c r="N36" s="39"/>
      <c r="O36" s="46"/>
      <c r="P36" s="43"/>
      <c r="Q36" s="42"/>
      <c r="R36" s="44" t="str">
        <f t="shared" si="1"/>
        <v>-</v>
      </c>
      <c r="S36" s="43"/>
      <c r="T36" s="43"/>
      <c r="U36" s="43"/>
      <c r="V36" s="45" t="s">
        <v>73</v>
      </c>
      <c r="W36" s="58"/>
    </row>
    <row r="37" spans="1:23" ht="15.75" x14ac:dyDescent="0.25">
      <c r="A37" s="1"/>
      <c r="B37" s="2">
        <v>19</v>
      </c>
      <c r="C37" s="39"/>
      <c r="D37" s="46"/>
      <c r="E37" s="46"/>
      <c r="F37" s="48"/>
      <c r="G37" s="46"/>
      <c r="H37" s="46"/>
      <c r="I37" s="46"/>
      <c r="J37" s="41" t="s">
        <v>70</v>
      </c>
      <c r="K37" s="39"/>
      <c r="L37" s="39"/>
      <c r="M37" s="42"/>
      <c r="N37" s="39"/>
      <c r="O37" s="46"/>
      <c r="P37" s="43"/>
      <c r="Q37" s="42"/>
      <c r="R37" s="44" t="str">
        <f t="shared" si="1"/>
        <v>-</v>
      </c>
      <c r="S37" s="43"/>
      <c r="T37" s="43"/>
      <c r="U37" s="43"/>
      <c r="V37" s="45" t="s">
        <v>73</v>
      </c>
      <c r="W37" s="58"/>
    </row>
    <row r="38" spans="1:23" ht="15.75" x14ac:dyDescent="0.25">
      <c r="A38" s="1"/>
      <c r="B38" s="2">
        <v>20</v>
      </c>
      <c r="C38" s="39"/>
      <c r="D38" s="46"/>
      <c r="E38" s="46"/>
      <c r="F38" s="48"/>
      <c r="G38" s="46"/>
      <c r="H38" s="46"/>
      <c r="I38" s="46"/>
      <c r="J38" s="41" t="s">
        <v>70</v>
      </c>
      <c r="K38" s="39"/>
      <c r="L38" s="39"/>
      <c r="M38" s="42"/>
      <c r="N38" s="39"/>
      <c r="O38" s="46"/>
      <c r="P38" s="43"/>
      <c r="Q38" s="42"/>
      <c r="R38" s="44" t="str">
        <f t="shared" si="1"/>
        <v>-</v>
      </c>
      <c r="S38" s="43"/>
      <c r="T38" s="43"/>
      <c r="U38" s="43"/>
      <c r="V38" s="45" t="s">
        <v>73</v>
      </c>
      <c r="W38" s="58"/>
    </row>
    <row r="39" spans="1:23" ht="15.75" x14ac:dyDescent="0.25">
      <c r="A39" s="1"/>
      <c r="B39" s="2">
        <v>21</v>
      </c>
      <c r="C39" s="39"/>
      <c r="D39" s="46"/>
      <c r="E39" s="46"/>
      <c r="F39" s="48"/>
      <c r="G39" s="46"/>
      <c r="H39" s="46"/>
      <c r="I39" s="46"/>
      <c r="J39" s="41" t="s">
        <v>70</v>
      </c>
      <c r="K39" s="39"/>
      <c r="L39" s="39"/>
      <c r="M39" s="42"/>
      <c r="N39" s="39"/>
      <c r="O39" s="46"/>
      <c r="P39" s="43"/>
      <c r="Q39" s="42"/>
      <c r="R39" s="44" t="str">
        <f t="shared" si="1"/>
        <v>-</v>
      </c>
      <c r="S39" s="43"/>
      <c r="T39" s="43"/>
      <c r="U39" s="43"/>
      <c r="V39" s="45" t="s">
        <v>73</v>
      </c>
      <c r="W39" s="58"/>
    </row>
    <row r="40" spans="1:23" ht="15.75" x14ac:dyDescent="0.25">
      <c r="A40" s="1"/>
      <c r="B40" s="2">
        <v>22</v>
      </c>
      <c r="C40" s="39"/>
      <c r="D40" s="46"/>
      <c r="E40" s="46"/>
      <c r="F40" s="48"/>
      <c r="G40" s="46"/>
      <c r="H40" s="46"/>
      <c r="I40" s="46"/>
      <c r="J40" s="41" t="s">
        <v>70</v>
      </c>
      <c r="K40" s="46"/>
      <c r="L40" s="46"/>
      <c r="M40" s="47"/>
      <c r="N40" s="46"/>
      <c r="O40" s="46"/>
      <c r="P40" s="43"/>
      <c r="Q40" s="42"/>
      <c r="R40" s="44" t="str">
        <f t="shared" si="1"/>
        <v>-</v>
      </c>
      <c r="S40" s="43"/>
      <c r="T40" s="43"/>
      <c r="U40" s="43"/>
      <c r="V40" s="45" t="s">
        <v>73</v>
      </c>
      <c r="W40" s="58"/>
    </row>
    <row r="41" spans="1:23" ht="15.75" x14ac:dyDescent="0.25">
      <c r="A41" s="1"/>
      <c r="B41" s="2">
        <v>23</v>
      </c>
      <c r="C41" s="39"/>
      <c r="D41" s="46"/>
      <c r="E41" s="46"/>
      <c r="F41" s="48"/>
      <c r="G41" s="46"/>
      <c r="H41" s="46"/>
      <c r="I41" s="46"/>
      <c r="J41" s="41" t="s">
        <v>70</v>
      </c>
      <c r="K41" s="46"/>
      <c r="L41" s="46"/>
      <c r="M41" s="47"/>
      <c r="N41" s="46"/>
      <c r="O41" s="46"/>
      <c r="P41" s="43"/>
      <c r="Q41" s="42"/>
      <c r="R41" s="44" t="str">
        <f t="shared" si="1"/>
        <v>-</v>
      </c>
      <c r="S41" s="43"/>
      <c r="T41" s="43"/>
      <c r="U41" s="43"/>
      <c r="V41" s="45" t="s">
        <v>73</v>
      </c>
      <c r="W41" s="58"/>
    </row>
    <row r="42" spans="1:23" ht="15.75" x14ac:dyDescent="0.25">
      <c r="A42" s="1"/>
      <c r="B42" s="2">
        <v>24</v>
      </c>
      <c r="C42" s="39"/>
      <c r="D42" s="46"/>
      <c r="E42" s="46"/>
      <c r="F42" s="48"/>
      <c r="G42" s="46"/>
      <c r="H42" s="46"/>
      <c r="I42" s="46"/>
      <c r="J42" s="41" t="s">
        <v>70</v>
      </c>
      <c r="K42" s="46"/>
      <c r="L42" s="46"/>
      <c r="M42" s="47"/>
      <c r="N42" s="46"/>
      <c r="O42" s="46"/>
      <c r="P42" s="43"/>
      <c r="Q42" s="42"/>
      <c r="R42" s="44" t="str">
        <f t="shared" si="1"/>
        <v>-</v>
      </c>
      <c r="S42" s="43"/>
      <c r="T42" s="43"/>
      <c r="U42" s="43"/>
      <c r="V42" s="45" t="s">
        <v>73</v>
      </c>
      <c r="W42" s="58"/>
    </row>
    <row r="43" spans="1:23" ht="15.75" x14ac:dyDescent="0.25">
      <c r="A43" s="1"/>
      <c r="B43" s="2">
        <v>25</v>
      </c>
      <c r="C43" s="39"/>
      <c r="D43" s="46"/>
      <c r="E43" s="46"/>
      <c r="F43" s="48"/>
      <c r="G43" s="46"/>
      <c r="H43" s="46"/>
      <c r="I43" s="46"/>
      <c r="J43" s="41" t="s">
        <v>70</v>
      </c>
      <c r="K43" s="46"/>
      <c r="L43" s="46"/>
      <c r="M43" s="47"/>
      <c r="N43" s="46"/>
      <c r="O43" s="46"/>
      <c r="P43" s="43"/>
      <c r="Q43" s="42"/>
      <c r="R43" s="44" t="str">
        <f t="shared" si="1"/>
        <v>-</v>
      </c>
      <c r="S43" s="43"/>
      <c r="T43" s="43"/>
      <c r="U43" s="43"/>
      <c r="V43" s="45" t="s">
        <v>73</v>
      </c>
      <c r="W43" s="58"/>
    </row>
    <row r="44" spans="1:23" ht="15.75" x14ac:dyDescent="0.25">
      <c r="A44" s="1"/>
      <c r="B44" s="2">
        <v>26</v>
      </c>
      <c r="C44" s="39"/>
      <c r="D44" s="46"/>
      <c r="E44" s="46"/>
      <c r="F44" s="48"/>
      <c r="G44" s="46"/>
      <c r="H44" s="46"/>
      <c r="I44" s="46"/>
      <c r="J44" s="41" t="s">
        <v>70</v>
      </c>
      <c r="K44" s="46"/>
      <c r="L44" s="46"/>
      <c r="M44" s="47"/>
      <c r="N44" s="46"/>
      <c r="O44" s="46"/>
      <c r="P44" s="43"/>
      <c r="Q44" s="42"/>
      <c r="R44" s="44" t="str">
        <f t="shared" si="1"/>
        <v>-</v>
      </c>
      <c r="S44" s="43"/>
      <c r="T44" s="43"/>
      <c r="U44" s="43"/>
      <c r="V44" s="45" t="s">
        <v>73</v>
      </c>
      <c r="W44" s="58"/>
    </row>
    <row r="45" spans="1:23" ht="15.75" x14ac:dyDescent="0.25">
      <c r="A45" s="1"/>
      <c r="B45" s="2">
        <v>27</v>
      </c>
      <c r="C45" s="39"/>
      <c r="D45" s="46"/>
      <c r="E45" s="46"/>
      <c r="F45" s="48"/>
      <c r="G45" s="46"/>
      <c r="H45" s="46"/>
      <c r="I45" s="46"/>
      <c r="J45" s="41" t="s">
        <v>70</v>
      </c>
      <c r="K45" s="46"/>
      <c r="L45" s="46"/>
      <c r="M45" s="47"/>
      <c r="N45" s="46"/>
      <c r="O45" s="46"/>
      <c r="P45" s="43"/>
      <c r="Q45" s="42"/>
      <c r="R45" s="44" t="str">
        <f t="shared" si="1"/>
        <v>-</v>
      </c>
      <c r="S45" s="43"/>
      <c r="T45" s="43"/>
      <c r="U45" s="43"/>
      <c r="V45" s="45" t="s">
        <v>73</v>
      </c>
      <c r="W45" s="58"/>
    </row>
    <row r="46" spans="1:23" ht="15.75" x14ac:dyDescent="0.25">
      <c r="A46" s="1"/>
      <c r="B46" s="2">
        <v>28</v>
      </c>
      <c r="C46" s="39"/>
      <c r="D46" s="46"/>
      <c r="E46" s="46"/>
      <c r="F46" s="48"/>
      <c r="G46" s="46"/>
      <c r="H46" s="46"/>
      <c r="I46" s="46"/>
      <c r="J46" s="41" t="s">
        <v>70</v>
      </c>
      <c r="K46" s="46"/>
      <c r="L46" s="46"/>
      <c r="M46" s="47"/>
      <c r="N46" s="46"/>
      <c r="O46" s="46"/>
      <c r="P46" s="43"/>
      <c r="Q46" s="42"/>
      <c r="R46" s="44" t="str">
        <f t="shared" si="1"/>
        <v>-</v>
      </c>
      <c r="S46" s="43"/>
      <c r="T46" s="43"/>
      <c r="U46" s="43"/>
      <c r="V46" s="45" t="s">
        <v>73</v>
      </c>
      <c r="W46" s="58"/>
    </row>
    <row r="47" spans="1:23" ht="15.75" x14ac:dyDescent="0.25">
      <c r="A47" s="1"/>
      <c r="B47" s="2">
        <v>29</v>
      </c>
      <c r="C47" s="39"/>
      <c r="D47" s="46"/>
      <c r="E47" s="46"/>
      <c r="F47" s="48"/>
      <c r="G47" s="46"/>
      <c r="H47" s="46"/>
      <c r="I47" s="46"/>
      <c r="J47" s="41" t="s">
        <v>70</v>
      </c>
      <c r="K47" s="46"/>
      <c r="L47" s="46"/>
      <c r="M47" s="47"/>
      <c r="N47" s="46"/>
      <c r="O47" s="46"/>
      <c r="P47" s="43"/>
      <c r="Q47" s="42"/>
      <c r="R47" s="44" t="str">
        <f t="shared" si="1"/>
        <v>-</v>
      </c>
      <c r="S47" s="43"/>
      <c r="T47" s="43"/>
      <c r="U47" s="43"/>
      <c r="V47" s="45" t="s">
        <v>73</v>
      </c>
      <c r="W47" s="58"/>
    </row>
    <row r="48" spans="1:23" ht="15.75" x14ac:dyDescent="0.25">
      <c r="A48" s="1"/>
      <c r="B48" s="2">
        <v>30</v>
      </c>
      <c r="C48" s="39"/>
      <c r="D48" s="46"/>
      <c r="E48" s="46"/>
      <c r="F48" s="48"/>
      <c r="G48" s="46"/>
      <c r="H48" s="46"/>
      <c r="I48" s="46"/>
      <c r="J48" s="41" t="s">
        <v>70</v>
      </c>
      <c r="K48" s="46"/>
      <c r="L48" s="46"/>
      <c r="M48" s="47"/>
      <c r="N48" s="46"/>
      <c r="O48" s="46"/>
      <c r="P48" s="43"/>
      <c r="Q48" s="42"/>
      <c r="R48" s="44" t="str">
        <f t="shared" si="1"/>
        <v>-</v>
      </c>
      <c r="S48" s="43"/>
      <c r="T48" s="43"/>
      <c r="U48" s="43"/>
      <c r="V48" s="45" t="s">
        <v>73</v>
      </c>
      <c r="W48" s="58"/>
    </row>
    <row r="49" spans="1:23" ht="15.75" x14ac:dyDescent="0.25">
      <c r="A49" s="1"/>
      <c r="B49" s="2">
        <v>31</v>
      </c>
      <c r="C49" s="39"/>
      <c r="D49" s="46"/>
      <c r="E49" s="46"/>
      <c r="F49" s="48"/>
      <c r="G49" s="46"/>
      <c r="H49" s="46"/>
      <c r="I49" s="46"/>
      <c r="J49" s="41" t="s">
        <v>70</v>
      </c>
      <c r="K49" s="46"/>
      <c r="L49" s="46"/>
      <c r="M49" s="47"/>
      <c r="N49" s="46"/>
      <c r="O49" s="46"/>
      <c r="P49" s="43"/>
      <c r="Q49" s="42"/>
      <c r="R49" s="44" t="str">
        <f t="shared" si="1"/>
        <v>-</v>
      </c>
      <c r="S49" s="43"/>
      <c r="T49" s="43"/>
      <c r="U49" s="43"/>
      <c r="V49" s="45" t="s">
        <v>73</v>
      </c>
      <c r="W49" s="58"/>
    </row>
    <row r="50" spans="1:23" ht="15.75" x14ac:dyDescent="0.25">
      <c r="A50" s="1"/>
      <c r="B50" s="2">
        <v>32</v>
      </c>
      <c r="C50" s="39"/>
      <c r="D50" s="46"/>
      <c r="E50" s="46"/>
      <c r="F50" s="48"/>
      <c r="G50" s="46"/>
      <c r="H50" s="46"/>
      <c r="I50" s="46"/>
      <c r="J50" s="41" t="s">
        <v>70</v>
      </c>
      <c r="K50" s="46"/>
      <c r="L50" s="46"/>
      <c r="M50" s="47"/>
      <c r="N50" s="46"/>
      <c r="O50" s="46"/>
      <c r="P50" s="43"/>
      <c r="Q50" s="42"/>
      <c r="R50" s="44" t="str">
        <f t="shared" si="1"/>
        <v>-</v>
      </c>
      <c r="S50" s="43"/>
      <c r="T50" s="43"/>
      <c r="U50" s="43"/>
      <c r="V50" s="45" t="s">
        <v>73</v>
      </c>
      <c r="W50" s="58"/>
    </row>
    <row r="51" spans="1:23" ht="15.75" x14ac:dyDescent="0.25">
      <c r="A51" s="1"/>
      <c r="B51" s="2">
        <v>33</v>
      </c>
      <c r="C51" s="39"/>
      <c r="D51" s="46"/>
      <c r="E51" s="46"/>
      <c r="F51" s="48"/>
      <c r="G51" s="46"/>
      <c r="H51" s="46"/>
      <c r="I51" s="46"/>
      <c r="J51" s="41" t="s">
        <v>70</v>
      </c>
      <c r="K51" s="46"/>
      <c r="L51" s="46"/>
      <c r="M51" s="47"/>
      <c r="N51" s="46"/>
      <c r="O51" s="46"/>
      <c r="P51" s="43"/>
      <c r="Q51" s="42"/>
      <c r="R51" s="44" t="str">
        <f t="shared" si="1"/>
        <v>-</v>
      </c>
      <c r="S51" s="43"/>
      <c r="T51" s="43"/>
      <c r="U51" s="43"/>
      <c r="V51" s="45" t="s">
        <v>73</v>
      </c>
      <c r="W51" s="58"/>
    </row>
    <row r="52" spans="1:23" ht="15.75" x14ac:dyDescent="0.25">
      <c r="A52" s="1"/>
      <c r="B52" s="2">
        <v>34</v>
      </c>
      <c r="C52" s="39"/>
      <c r="D52" s="46"/>
      <c r="E52" s="46"/>
      <c r="F52" s="48"/>
      <c r="G52" s="46"/>
      <c r="H52" s="46"/>
      <c r="I52" s="46"/>
      <c r="J52" s="41" t="s">
        <v>70</v>
      </c>
      <c r="K52" s="46"/>
      <c r="L52" s="46"/>
      <c r="M52" s="47"/>
      <c r="N52" s="46"/>
      <c r="O52" s="46"/>
      <c r="P52" s="43"/>
      <c r="Q52" s="42"/>
      <c r="R52" s="44" t="str">
        <f t="shared" si="1"/>
        <v>-</v>
      </c>
      <c r="S52" s="43"/>
      <c r="T52" s="43"/>
      <c r="U52" s="43"/>
      <c r="V52" s="45" t="s">
        <v>73</v>
      </c>
      <c r="W52" s="58"/>
    </row>
    <row r="53" spans="1:23" ht="15.75" x14ac:dyDescent="0.25">
      <c r="A53" s="1"/>
      <c r="B53" s="2">
        <v>35</v>
      </c>
      <c r="C53" s="39"/>
      <c r="D53" s="46"/>
      <c r="E53" s="46"/>
      <c r="F53" s="48"/>
      <c r="G53" s="46"/>
      <c r="H53" s="46"/>
      <c r="I53" s="46"/>
      <c r="J53" s="41" t="s">
        <v>70</v>
      </c>
      <c r="K53" s="46"/>
      <c r="L53" s="46"/>
      <c r="M53" s="47"/>
      <c r="N53" s="46"/>
      <c r="O53" s="46"/>
      <c r="P53" s="43"/>
      <c r="Q53" s="42"/>
      <c r="R53" s="44" t="str">
        <f t="shared" si="1"/>
        <v>-</v>
      </c>
      <c r="S53" s="43"/>
      <c r="T53" s="43"/>
      <c r="U53" s="43"/>
      <c r="V53" s="45" t="s">
        <v>73</v>
      </c>
      <c r="W53" s="58"/>
    </row>
    <row r="54" spans="1:23" ht="15.75" x14ac:dyDescent="0.25">
      <c r="A54" s="1"/>
      <c r="B54" s="2">
        <v>36</v>
      </c>
      <c r="C54" s="39"/>
      <c r="D54" s="46"/>
      <c r="E54" s="46"/>
      <c r="F54" s="48"/>
      <c r="G54" s="46"/>
      <c r="H54" s="46"/>
      <c r="I54" s="46"/>
      <c r="J54" s="41" t="s">
        <v>70</v>
      </c>
      <c r="K54" s="46"/>
      <c r="L54" s="46"/>
      <c r="M54" s="47"/>
      <c r="N54" s="46"/>
      <c r="O54" s="46"/>
      <c r="P54" s="43"/>
      <c r="Q54" s="42"/>
      <c r="R54" s="44" t="str">
        <f t="shared" si="1"/>
        <v>-</v>
      </c>
      <c r="S54" s="43"/>
      <c r="T54" s="43"/>
      <c r="U54" s="43"/>
      <c r="V54" s="45" t="s">
        <v>73</v>
      </c>
      <c r="W54" s="58"/>
    </row>
    <row r="55" spans="1:23" ht="15.75" x14ac:dyDescent="0.25">
      <c r="A55" s="1"/>
      <c r="B55" s="2">
        <v>37</v>
      </c>
      <c r="C55" s="39"/>
      <c r="D55" s="46"/>
      <c r="E55" s="46"/>
      <c r="F55" s="48"/>
      <c r="G55" s="46"/>
      <c r="H55" s="46"/>
      <c r="I55" s="46"/>
      <c r="J55" s="41" t="s">
        <v>70</v>
      </c>
      <c r="K55" s="46"/>
      <c r="L55" s="46"/>
      <c r="M55" s="47"/>
      <c r="N55" s="46"/>
      <c r="O55" s="46"/>
      <c r="P55" s="43"/>
      <c r="Q55" s="42"/>
      <c r="R55" s="44" t="str">
        <f t="shared" si="1"/>
        <v>-</v>
      </c>
      <c r="S55" s="43"/>
      <c r="T55" s="43"/>
      <c r="U55" s="43"/>
      <c r="V55" s="45" t="s">
        <v>73</v>
      </c>
      <c r="W55" s="58"/>
    </row>
    <row r="56" spans="1:23" ht="15.75" x14ac:dyDescent="0.25">
      <c r="A56" s="1"/>
      <c r="B56" s="2">
        <v>38</v>
      </c>
      <c r="C56" s="39"/>
      <c r="D56" s="46"/>
      <c r="E56" s="46"/>
      <c r="F56" s="48"/>
      <c r="G56" s="46"/>
      <c r="H56" s="46"/>
      <c r="I56" s="46"/>
      <c r="J56" s="41" t="s">
        <v>70</v>
      </c>
      <c r="K56" s="46"/>
      <c r="L56" s="46"/>
      <c r="M56" s="47"/>
      <c r="N56" s="46"/>
      <c r="O56" s="46"/>
      <c r="P56" s="43"/>
      <c r="Q56" s="42"/>
      <c r="R56" s="44" t="str">
        <f t="shared" si="1"/>
        <v>-</v>
      </c>
      <c r="S56" s="43"/>
      <c r="T56" s="43"/>
      <c r="U56" s="43"/>
      <c r="V56" s="45" t="s">
        <v>73</v>
      </c>
      <c r="W56" s="58"/>
    </row>
    <row r="57" spans="1:23" ht="15.75" x14ac:dyDescent="0.25">
      <c r="A57" s="1"/>
      <c r="B57" s="2">
        <v>39</v>
      </c>
      <c r="C57" s="39"/>
      <c r="D57" s="46"/>
      <c r="E57" s="46"/>
      <c r="F57" s="48"/>
      <c r="G57" s="46"/>
      <c r="H57" s="46"/>
      <c r="I57" s="46"/>
      <c r="J57" s="41" t="s">
        <v>70</v>
      </c>
      <c r="K57" s="46"/>
      <c r="L57" s="46"/>
      <c r="M57" s="47"/>
      <c r="N57" s="46"/>
      <c r="O57" s="46"/>
      <c r="P57" s="43"/>
      <c r="Q57" s="42"/>
      <c r="R57" s="44" t="str">
        <f t="shared" si="1"/>
        <v>-</v>
      </c>
      <c r="S57" s="43"/>
      <c r="T57" s="43"/>
      <c r="U57" s="43"/>
      <c r="V57" s="45" t="s">
        <v>73</v>
      </c>
      <c r="W57" s="58"/>
    </row>
    <row r="58" spans="1:23" ht="15.75" x14ac:dyDescent="0.25">
      <c r="A58" s="1"/>
      <c r="B58" s="2">
        <v>40</v>
      </c>
      <c r="C58" s="39"/>
      <c r="D58" s="46"/>
      <c r="E58" s="46"/>
      <c r="F58" s="48"/>
      <c r="G58" s="46"/>
      <c r="H58" s="46"/>
      <c r="I58" s="46"/>
      <c r="J58" s="41" t="s">
        <v>70</v>
      </c>
      <c r="K58" s="46"/>
      <c r="L58" s="46"/>
      <c r="M58" s="47"/>
      <c r="N58" s="46"/>
      <c r="O58" s="46"/>
      <c r="P58" s="43"/>
      <c r="Q58" s="42"/>
      <c r="R58" s="44" t="str">
        <f t="shared" si="1"/>
        <v>-</v>
      </c>
      <c r="S58" s="43"/>
      <c r="T58" s="43"/>
      <c r="U58" s="43"/>
      <c r="V58" s="45" t="s">
        <v>73</v>
      </c>
      <c r="W58" s="58"/>
    </row>
    <row r="59" spans="1:23" ht="15.75" x14ac:dyDescent="0.25">
      <c r="A59" s="1"/>
      <c r="B59" s="2">
        <v>41</v>
      </c>
      <c r="C59" s="39"/>
      <c r="D59" s="46"/>
      <c r="E59" s="46"/>
      <c r="F59" s="48"/>
      <c r="G59" s="46"/>
      <c r="H59" s="46"/>
      <c r="I59" s="46"/>
      <c r="J59" s="41" t="s">
        <v>70</v>
      </c>
      <c r="K59" s="46"/>
      <c r="L59" s="46"/>
      <c r="M59" s="47"/>
      <c r="N59" s="46"/>
      <c r="O59" s="46"/>
      <c r="P59" s="43"/>
      <c r="Q59" s="42"/>
      <c r="R59" s="44" t="str">
        <f t="shared" si="1"/>
        <v>-</v>
      </c>
      <c r="S59" s="43"/>
      <c r="T59" s="43"/>
      <c r="U59" s="43"/>
      <c r="V59" s="45" t="s">
        <v>73</v>
      </c>
      <c r="W59" s="58"/>
    </row>
    <row r="60" spans="1:23" ht="15.75" x14ac:dyDescent="0.25">
      <c r="A60" s="1"/>
      <c r="B60" s="2">
        <v>42</v>
      </c>
      <c r="C60" s="39"/>
      <c r="D60" s="46"/>
      <c r="E60" s="46"/>
      <c r="F60" s="48"/>
      <c r="G60" s="46"/>
      <c r="H60" s="46"/>
      <c r="I60" s="46"/>
      <c r="J60" s="41" t="s">
        <v>70</v>
      </c>
      <c r="K60" s="46"/>
      <c r="L60" s="46"/>
      <c r="M60" s="47"/>
      <c r="N60" s="46"/>
      <c r="O60" s="46"/>
      <c r="P60" s="43"/>
      <c r="Q60" s="42"/>
      <c r="R60" s="44" t="str">
        <f t="shared" si="1"/>
        <v>-</v>
      </c>
      <c r="S60" s="43"/>
      <c r="T60" s="43"/>
      <c r="U60" s="43"/>
      <c r="V60" s="45" t="s">
        <v>73</v>
      </c>
      <c r="W60" s="58"/>
    </row>
    <row r="61" spans="1:23" ht="15.75" x14ac:dyDescent="0.25">
      <c r="A61" s="1"/>
      <c r="B61" s="2">
        <v>43</v>
      </c>
      <c r="C61" s="39"/>
      <c r="D61" s="46"/>
      <c r="E61" s="46"/>
      <c r="F61" s="48"/>
      <c r="G61" s="46"/>
      <c r="H61" s="46"/>
      <c r="I61" s="46"/>
      <c r="J61" s="41" t="s">
        <v>70</v>
      </c>
      <c r="K61" s="46"/>
      <c r="L61" s="46"/>
      <c r="M61" s="47"/>
      <c r="N61" s="46"/>
      <c r="O61" s="46"/>
      <c r="P61" s="43"/>
      <c r="Q61" s="42"/>
      <c r="R61" s="44" t="str">
        <f t="shared" si="1"/>
        <v>-</v>
      </c>
      <c r="S61" s="43"/>
      <c r="T61" s="43"/>
      <c r="U61" s="43"/>
      <c r="V61" s="45" t="s">
        <v>73</v>
      </c>
      <c r="W61" s="58"/>
    </row>
    <row r="62" spans="1:23" ht="15.75" x14ac:dyDescent="0.25">
      <c r="A62" s="1"/>
      <c r="B62" s="2">
        <v>44</v>
      </c>
      <c r="C62" s="39"/>
      <c r="D62" s="46"/>
      <c r="E62" s="46"/>
      <c r="F62" s="48"/>
      <c r="G62" s="46"/>
      <c r="H62" s="46"/>
      <c r="I62" s="46"/>
      <c r="J62" s="41" t="s">
        <v>70</v>
      </c>
      <c r="K62" s="46"/>
      <c r="L62" s="46"/>
      <c r="M62" s="47"/>
      <c r="N62" s="46"/>
      <c r="O62" s="46"/>
      <c r="P62" s="43"/>
      <c r="Q62" s="42"/>
      <c r="R62" s="44" t="str">
        <f t="shared" si="1"/>
        <v>-</v>
      </c>
      <c r="S62" s="43"/>
      <c r="T62" s="43"/>
      <c r="U62" s="43"/>
      <c r="V62" s="45" t="s">
        <v>73</v>
      </c>
      <c r="W62" s="58"/>
    </row>
    <row r="63" spans="1:23" ht="15.75" x14ac:dyDescent="0.25">
      <c r="A63" s="1"/>
      <c r="B63" s="2">
        <v>45</v>
      </c>
      <c r="C63" s="39"/>
      <c r="D63" s="46"/>
      <c r="E63" s="46"/>
      <c r="F63" s="48"/>
      <c r="G63" s="46"/>
      <c r="H63" s="46"/>
      <c r="I63" s="46"/>
      <c r="J63" s="41" t="s">
        <v>70</v>
      </c>
      <c r="K63" s="46"/>
      <c r="L63" s="46"/>
      <c r="M63" s="47"/>
      <c r="N63" s="46"/>
      <c r="O63" s="46"/>
      <c r="P63" s="43"/>
      <c r="Q63" s="42"/>
      <c r="R63" s="44" t="str">
        <f t="shared" si="1"/>
        <v>-</v>
      </c>
      <c r="S63" s="43"/>
      <c r="T63" s="43"/>
      <c r="U63" s="43"/>
      <c r="V63" s="45" t="s">
        <v>73</v>
      </c>
      <c r="W63" s="58"/>
    </row>
    <row r="64" spans="1:23" ht="15.75" x14ac:dyDescent="0.25">
      <c r="A64" s="1"/>
      <c r="B64" s="2">
        <v>46</v>
      </c>
      <c r="C64" s="39"/>
      <c r="D64" s="46"/>
      <c r="E64" s="46"/>
      <c r="F64" s="48"/>
      <c r="G64" s="46"/>
      <c r="H64" s="46"/>
      <c r="I64" s="46"/>
      <c r="J64" s="41" t="s">
        <v>70</v>
      </c>
      <c r="K64" s="46"/>
      <c r="L64" s="46"/>
      <c r="M64" s="47"/>
      <c r="N64" s="46"/>
      <c r="O64" s="46"/>
      <c r="P64" s="43"/>
      <c r="Q64" s="42"/>
      <c r="R64" s="44" t="str">
        <f t="shared" si="1"/>
        <v>-</v>
      </c>
      <c r="S64" s="43"/>
      <c r="T64" s="43"/>
      <c r="U64" s="43"/>
      <c r="V64" s="45" t="s">
        <v>73</v>
      </c>
      <c r="W64" s="58"/>
    </row>
    <row r="65" spans="1:23" ht="15.75" x14ac:dyDescent="0.25">
      <c r="A65" s="1"/>
      <c r="B65" s="2">
        <v>47</v>
      </c>
      <c r="C65" s="39"/>
      <c r="D65" s="46"/>
      <c r="E65" s="46"/>
      <c r="F65" s="48"/>
      <c r="G65" s="46"/>
      <c r="H65" s="46"/>
      <c r="I65" s="46"/>
      <c r="J65" s="41" t="s">
        <v>70</v>
      </c>
      <c r="K65" s="46"/>
      <c r="L65" s="46"/>
      <c r="M65" s="47"/>
      <c r="N65" s="46"/>
      <c r="O65" s="46"/>
      <c r="P65" s="43"/>
      <c r="Q65" s="42"/>
      <c r="R65" s="44" t="str">
        <f t="shared" si="1"/>
        <v>-</v>
      </c>
      <c r="S65" s="43"/>
      <c r="T65" s="43"/>
      <c r="U65" s="43"/>
      <c r="V65" s="45" t="s">
        <v>73</v>
      </c>
      <c r="W65" s="58"/>
    </row>
    <row r="66" spans="1:23" ht="15.75" x14ac:dyDescent="0.25">
      <c r="A66" s="1"/>
      <c r="B66" s="2">
        <v>48</v>
      </c>
      <c r="C66" s="39"/>
      <c r="D66" s="46"/>
      <c r="E66" s="46"/>
      <c r="F66" s="48"/>
      <c r="G66" s="46"/>
      <c r="H66" s="46"/>
      <c r="I66" s="46"/>
      <c r="J66" s="41" t="s">
        <v>70</v>
      </c>
      <c r="K66" s="46"/>
      <c r="L66" s="46"/>
      <c r="M66" s="47"/>
      <c r="N66" s="46"/>
      <c r="O66" s="46"/>
      <c r="P66" s="43"/>
      <c r="Q66" s="42"/>
      <c r="R66" s="44" t="str">
        <f t="shared" si="1"/>
        <v>-</v>
      </c>
      <c r="S66" s="43"/>
      <c r="T66" s="43"/>
      <c r="U66" s="43"/>
      <c r="V66" s="45" t="s">
        <v>73</v>
      </c>
      <c r="W66" s="58"/>
    </row>
    <row r="67" spans="1:23" ht="15.75" x14ac:dyDescent="0.25">
      <c r="A67" s="1"/>
      <c r="B67" s="2">
        <v>49</v>
      </c>
      <c r="C67" s="39"/>
      <c r="D67" s="46"/>
      <c r="E67" s="46"/>
      <c r="F67" s="48"/>
      <c r="G67" s="46"/>
      <c r="H67" s="46"/>
      <c r="I67" s="46"/>
      <c r="J67" s="41" t="s">
        <v>70</v>
      </c>
      <c r="K67" s="46"/>
      <c r="L67" s="46"/>
      <c r="M67" s="47"/>
      <c r="N67" s="46"/>
      <c r="O67" s="46"/>
      <c r="P67" s="43"/>
      <c r="Q67" s="42"/>
      <c r="R67" s="44" t="str">
        <f t="shared" si="1"/>
        <v>-</v>
      </c>
      <c r="S67" s="43"/>
      <c r="T67" s="43"/>
      <c r="U67" s="43"/>
      <c r="V67" s="45" t="s">
        <v>73</v>
      </c>
      <c r="W67" s="58"/>
    </row>
    <row r="68" spans="1:23" ht="15.75" x14ac:dyDescent="0.25">
      <c r="A68" s="1"/>
      <c r="B68" s="2">
        <v>50</v>
      </c>
      <c r="C68" s="39"/>
      <c r="D68" s="46"/>
      <c r="E68" s="46"/>
      <c r="F68" s="48"/>
      <c r="G68" s="46"/>
      <c r="H68" s="46"/>
      <c r="I68" s="46"/>
      <c r="J68" s="41" t="s">
        <v>70</v>
      </c>
      <c r="K68" s="46"/>
      <c r="L68" s="46"/>
      <c r="M68" s="47"/>
      <c r="N68" s="46"/>
      <c r="O68" s="46"/>
      <c r="P68" s="43"/>
      <c r="Q68" s="42"/>
      <c r="R68" s="44" t="str">
        <f t="shared" si="1"/>
        <v>-</v>
      </c>
      <c r="S68" s="43"/>
      <c r="T68" s="43"/>
      <c r="U68" s="43"/>
      <c r="V68" s="45" t="s">
        <v>73</v>
      </c>
      <c r="W68" s="58"/>
    </row>
    <row r="69" spans="1:2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</sheetData>
  <sheetProtection algorithmName="SHA-512" hashValue="s+7DkJ9z9NOKbGvKe9qmHDEiLlO8BqKf3MXQKN+jg74b7zbLyvNNbK0CR9BLUdBeFMDQupTWvCJXSw9wakEaCA==" saltValue="gsFQ5CElzawZ4VvU/3vhbw==" spinCount="100000" sheet="1" formatCells="0"/>
  <mergeCells count="31">
    <mergeCell ref="D8:D9"/>
    <mergeCell ref="V14:W14"/>
    <mergeCell ref="J14:J15"/>
    <mergeCell ref="I14:I15"/>
    <mergeCell ref="K14:N14"/>
    <mergeCell ref="I11:J11"/>
    <mergeCell ref="E8:E9"/>
    <mergeCell ref="F8:G8"/>
    <mergeCell ref="I9:J9"/>
    <mergeCell ref="H8:J8"/>
    <mergeCell ref="I10:J10"/>
    <mergeCell ref="B14:B15"/>
    <mergeCell ref="C14:C15"/>
    <mergeCell ref="F14:F15"/>
    <mergeCell ref="G14:G15"/>
    <mergeCell ref="O14:U14"/>
    <mergeCell ref="H14:H15"/>
    <mergeCell ref="D14:D15"/>
    <mergeCell ref="E14:E15"/>
    <mergeCell ref="N6:O6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</mergeCells>
  <phoneticPr fontId="1"/>
  <conditionalFormatting sqref="D32">
    <cfRule type="expression" dxfId="13" priority="30">
      <formula>C32&lt;&gt;""&amp;D32=""</formula>
    </cfRule>
  </conditionalFormatting>
  <conditionalFormatting sqref="E17:E68">
    <cfRule type="expression" dxfId="12" priority="28">
      <formula>$D17="スポンサー"</formula>
    </cfRule>
  </conditionalFormatting>
  <conditionalFormatting sqref="H17:H68">
    <cfRule type="expression" dxfId="11" priority="11">
      <formula>$C17="削除"</formula>
    </cfRule>
  </conditionalFormatting>
  <conditionalFormatting sqref="J17:J68">
    <cfRule type="expression" dxfId="10" priority="26">
      <formula>$D17="スポンサー"</formula>
    </cfRule>
    <cfRule type="expression" dxfId="9" priority="27">
      <formula>$D17="Ver.2.0(マッチング)"</formula>
    </cfRule>
  </conditionalFormatting>
  <conditionalFormatting sqref="J19:N39">
    <cfRule type="expression" dxfId="8" priority="8">
      <formula>$D19="Ver.2.0+スポンサー"</formula>
    </cfRule>
  </conditionalFormatting>
  <conditionalFormatting sqref="K19:U20">
    <cfRule type="expression" dxfId="7" priority="3">
      <formula>$D19="Ver.2.0(マッチング)"</formula>
    </cfRule>
  </conditionalFormatting>
  <conditionalFormatting sqref="K17:W18 V19:W20 K21:W68">
    <cfRule type="expression" dxfId="6" priority="18">
      <formula>$D17="Ver.2.0(マッチング)"</formula>
    </cfRule>
  </conditionalFormatting>
  <conditionalFormatting sqref="M20">
    <cfRule type="expression" dxfId="5" priority="5">
      <formula>$D20="Ver.2.0+スポンサー"</formula>
    </cfRule>
  </conditionalFormatting>
  <conditionalFormatting sqref="P19:W68">
    <cfRule type="expression" dxfId="4" priority="1">
      <formula>$D19="Ver.2.0+スポンサー"</formula>
    </cfRule>
  </conditionalFormatting>
  <conditionalFormatting sqref="U17:U68">
    <cfRule type="expression" dxfId="3" priority="4">
      <formula>$J17&lt;&gt;"(グループ設定なし)"</formula>
    </cfRule>
  </conditionalFormatting>
  <conditionalFormatting sqref="V17:V68">
    <cfRule type="expression" dxfId="2" priority="17">
      <formula>$D17="スポンサー"</formula>
    </cfRule>
  </conditionalFormatting>
  <conditionalFormatting sqref="W17:W68">
    <cfRule type="expression" dxfId="1" priority="23">
      <formula>$V17="（AUMトリガー設定なし）"</formula>
    </cfRule>
  </conditionalFormatting>
  <dataValidations count="10">
    <dataValidation type="list" allowBlank="1" showInputMessage="1" showErrorMessage="1" errorTitle="インセンティブ支払型" error="1または2から選択してください。" sqref="P17:P68" xr:uid="{D82E9D45-861B-4F6F-BAA6-0196AF394789}">
      <formula1>"1,2"</formula1>
    </dataValidation>
    <dataValidation type="list" allowBlank="1" showInputMessage="1" showErrorMessage="1" sqref="J17:J68" xr:uid="{87B01B17-EE8C-4811-A5A0-80B5362F6C89}">
      <formula1>"(グループ設定なし),グループ1,グループ2,グループ3,グループ4,グループ5"</formula1>
    </dataValidation>
    <dataValidation type="list" allowBlank="1" showInputMessage="1" showErrorMessage="1" sqref="D17:D18" xr:uid="{7130EB50-545C-433E-A2EF-1B7F3F135F6E}">
      <formula1>"スポンサー,Ver.2.0(マッチング)"</formula1>
    </dataValidation>
    <dataValidation type="list" allowBlank="1" showInputMessage="1" showErrorMessage="1" sqref="C17:C68" xr:uid="{8DF0B20B-D87F-40CF-B288-FB707F123EF9}">
      <formula1>"追加,削除"</formula1>
    </dataValidation>
    <dataValidation type="list" allowBlank="1" showInputMessage="1" showErrorMessage="1" errorTitle="インセンティブ支払優先条件" error="1～3から選択してください。" sqref="S17:U68" xr:uid="{7F9E5DA9-A8BF-4E6B-985F-C912AA397F6D}">
      <formula1>"1,2,3"</formula1>
    </dataValidation>
    <dataValidation type="whole" allowBlank="1" showInputMessage="1" showErrorMessage="1" errorTitle="月間インセンティブ総額をご確認ください" error="入力ミス防止のため入力規制しています。気配提示時間は100万円以内で設定してください。" sqref="Q17:Q68" xr:uid="{E3841CF9-B822-4F5C-8A9B-FE054EE38FFD}">
      <formula1>0</formula1>
      <formula2>1000000</formula2>
    </dataValidation>
    <dataValidation type="whole" allowBlank="1" showInputMessage="1" showErrorMessage="1" errorTitle="気配提示代金をご確認ください" error="入力ミス防止のため入力規制しています。気配提示代金をご確認ください。" sqref="M17:M68" xr:uid="{A9DB7F36-5AEA-4860-9107-CD29C5904354}">
      <formula1>1000000</formula1>
      <formula2>10000000000</formula2>
    </dataValidation>
    <dataValidation type="decimal" allowBlank="1" showInputMessage="1" showErrorMessage="1" errorTitle="気配提示時間をご確認ください" error="入力ミス防止のため入力規制しています。気配提示時間は0.0～1.0の範囲で設定してください。" sqref="N19:N68" xr:uid="{FD1DC8CD-F78F-47F5-A6B2-AE3BBC0A7174}">
      <formula1>0</formula1>
      <formula2>1</formula2>
    </dataValidation>
    <dataValidation type="whole" operator="greaterThanOrEqual" allowBlank="1" showInputMessage="1" showErrorMessage="1" errorTitle="スプレッドをご確認ください" error="入力ミス防止のため入力規制しています。スプレッドは1以上の整数で設定してください。" sqref="K17:L68" xr:uid="{ABEB7CA8-BDEB-4E2D-8C86-E65A4758056F}">
      <formula1>1</formula1>
    </dataValidation>
    <dataValidation type="list" allowBlank="1" showInputMessage="1" showErrorMessage="1" sqref="D19:D68" xr:uid="{5C29010D-576F-41C1-A7E5-19717DD26603}">
      <formula1>"スポンサー,Ver.2.0(マッチング),Ver.2.0+スポンサー"</formula1>
    </dataValidation>
  </dataValidations>
  <pageMargins left="0.7" right="0.7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er.2.0のカテゴリ" error="選択肢の中から指定してください。" xr:uid="{EDA03E9D-7099-49FD-8CE5-B4E8DB73FFE5}">
          <x14:formula1>
            <xm:f>'v2 Master'!$A$6:$A$28</xm:f>
          </x14:formula1>
          <xm:sqref>E17:E18</xm:sqref>
        </x14:dataValidation>
        <x14:dataValidation type="list" allowBlank="1" showInputMessage="1" showErrorMessage="1" xr:uid="{4C1DDAD5-A3CA-4D94-A81C-A63B011D88D5}">
          <x14:formula1>
            <xm:f>'v2 Master'!$A$6:$A$33</xm:f>
          </x14:formula1>
          <xm:sqref>E19:E68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FF0A-4189-47BB-9A72-B5CAF31FF5BE}">
  <sheetPr codeName="Sheet2"/>
  <dimension ref="A1:AJ54"/>
  <sheetViews>
    <sheetView zoomScale="70" zoomScaleNormal="70" workbookViewId="0"/>
  </sheetViews>
  <sheetFormatPr defaultRowHeight="15.75" x14ac:dyDescent="0.25"/>
  <cols>
    <col min="1" max="3" width="9" style="1"/>
    <col min="4" max="4" width="19.5" style="1" bestFit="1" customWidth="1"/>
    <col min="5" max="7" width="9" style="1"/>
    <col min="8" max="8" width="10.5" style="1" bestFit="1" customWidth="1"/>
    <col min="9" max="9" width="11.625" style="1" bestFit="1" customWidth="1"/>
    <col min="10" max="10" width="17.25" style="1" bestFit="1" customWidth="1"/>
    <col min="11" max="12" width="9.125" style="1" bestFit="1" customWidth="1"/>
    <col min="13" max="13" width="13.375" style="1" bestFit="1" customWidth="1"/>
    <col min="14" max="16" width="9" style="1"/>
    <col min="17" max="17" width="10.875" style="1" bestFit="1" customWidth="1"/>
    <col min="18" max="27" width="9" style="1"/>
    <col min="28" max="28" width="13.375" style="13" bestFit="1" customWidth="1"/>
    <col min="29" max="31" width="9" style="1"/>
    <col min="32" max="33" width="9" style="13"/>
    <col min="34" max="16384" width="9" style="1"/>
  </cols>
  <sheetData>
    <row r="1" spans="1:36" ht="33.75" customHeight="1" x14ac:dyDescent="0.25">
      <c r="A1" s="36" t="s">
        <v>76</v>
      </c>
    </row>
    <row r="3" spans="1:36" x14ac:dyDescent="0.25">
      <c r="B3" s="68" t="s">
        <v>2</v>
      </c>
      <c r="C3" s="68" t="s">
        <v>4</v>
      </c>
      <c r="D3" s="72" t="s">
        <v>29</v>
      </c>
      <c r="E3" s="26"/>
      <c r="F3" s="68" t="s">
        <v>0</v>
      </c>
      <c r="G3" s="68" t="s">
        <v>1</v>
      </c>
      <c r="H3" s="68" t="s">
        <v>20</v>
      </c>
      <c r="I3" s="68" t="s">
        <v>21</v>
      </c>
      <c r="J3" s="68" t="s">
        <v>28</v>
      </c>
      <c r="K3" s="85" t="s">
        <v>24</v>
      </c>
      <c r="L3" s="86"/>
      <c r="M3" s="86"/>
      <c r="N3" s="87"/>
      <c r="O3" s="69" t="s">
        <v>25</v>
      </c>
      <c r="P3" s="70"/>
      <c r="Q3" s="70"/>
      <c r="R3" s="70"/>
      <c r="S3" s="70"/>
      <c r="T3" s="70"/>
      <c r="U3" s="71"/>
      <c r="V3" s="76" t="s">
        <v>44</v>
      </c>
      <c r="W3" s="77"/>
      <c r="Z3" s="1" t="s">
        <v>69</v>
      </c>
    </row>
    <row r="4" spans="1:36" ht="78.75" x14ac:dyDescent="0.25">
      <c r="B4" s="68"/>
      <c r="C4" s="68"/>
      <c r="D4" s="73"/>
      <c r="E4" s="27" t="s">
        <v>37</v>
      </c>
      <c r="F4" s="68"/>
      <c r="G4" s="68"/>
      <c r="H4" s="68"/>
      <c r="I4" s="68"/>
      <c r="J4" s="68"/>
      <c r="K4" s="9" t="s">
        <v>22</v>
      </c>
      <c r="L4" s="9" t="s">
        <v>23</v>
      </c>
      <c r="M4" s="9" t="s">
        <v>9</v>
      </c>
      <c r="N4" s="9" t="s">
        <v>10</v>
      </c>
      <c r="O4" s="8" t="s">
        <v>26</v>
      </c>
      <c r="P4" s="8" t="s">
        <v>13</v>
      </c>
      <c r="Q4" s="8" t="s">
        <v>27</v>
      </c>
      <c r="R4" s="8" t="s">
        <v>32</v>
      </c>
      <c r="S4" s="8" t="s">
        <v>34</v>
      </c>
      <c r="T4" s="8" t="s">
        <v>35</v>
      </c>
      <c r="U4" s="8" t="s">
        <v>36</v>
      </c>
      <c r="V4" s="10" t="s">
        <v>45</v>
      </c>
      <c r="W4" s="10" t="s">
        <v>46</v>
      </c>
      <c r="Z4" s="9" t="s">
        <v>22</v>
      </c>
      <c r="AA4" s="9" t="s">
        <v>23</v>
      </c>
      <c r="AB4" s="49" t="s">
        <v>9</v>
      </c>
      <c r="AC4" s="9" t="s">
        <v>10</v>
      </c>
      <c r="AD4" s="8" t="s">
        <v>26</v>
      </c>
      <c r="AE4" s="8" t="s">
        <v>13</v>
      </c>
      <c r="AF4" s="50" t="s">
        <v>27</v>
      </c>
      <c r="AG4" s="50" t="s">
        <v>32</v>
      </c>
      <c r="AH4" s="8" t="s">
        <v>34</v>
      </c>
      <c r="AI4" s="8" t="s">
        <v>35</v>
      </c>
      <c r="AJ4" s="8" t="s">
        <v>36</v>
      </c>
    </row>
    <row r="5" spans="1:36" x14ac:dyDescent="0.25">
      <c r="B5" s="1">
        <v>1</v>
      </c>
      <c r="C5" s="1" t="str">
        <f>IF('AT-4'!C19="","",'AT-4'!C19)</f>
        <v/>
      </c>
      <c r="D5" s="1" t="str">
        <f>IF('AT-4'!D19="","",'AT-4'!D19)</f>
        <v/>
      </c>
      <c r="E5" s="1" t="str">
        <f>IF('AT-4'!E19="","",'AT-4'!E19)</f>
        <v/>
      </c>
      <c r="F5" s="1" t="str">
        <f>IF('AT-4'!F19="","",'AT-4'!F19)</f>
        <v/>
      </c>
      <c r="G5" s="1" t="str">
        <f>IF('AT-4'!G19="","",'AT-4'!G19)</f>
        <v/>
      </c>
      <c r="H5" s="35" t="str">
        <f>IF('AT-4'!H19="","",'AT-4'!H19)</f>
        <v/>
      </c>
      <c r="I5" s="35" t="str">
        <f>IF('AT-4'!I19="","",'AT-4'!I19)</f>
        <v/>
      </c>
      <c r="J5" s="1" t="str">
        <f>IF('AT-4'!J19="","",'AT-4'!J19)</f>
        <v>(グループ設定なし)</v>
      </c>
      <c r="K5" s="13" t="str">
        <f>IF($D5="スポンサー",'AT-4'!K19,IF($D5="Ver.2.0(マッチング)",Z5,IF($D5="Ver.2.0+スポンサー",Z5,"")))</f>
        <v/>
      </c>
      <c r="L5" s="13" t="str">
        <f>IF($D5="スポンサー",'AT-4'!L19,IF($D5="Ver.2.0(マッチング)",AA5,IF($D5="Ver.2.0+スポンサー",AA5,"")))</f>
        <v/>
      </c>
      <c r="M5" s="13" t="str">
        <f>IF($D5="スポンサー",'AT-4'!M19,IF($D5="Ver.2.0(マッチング)",AB5,IF($D5="Ver.2.0+スポンサー",AB5,"")))</f>
        <v/>
      </c>
      <c r="N5" s="1" t="str">
        <f>IF($D5="スポンサー",'AT-4'!N19,IF($D5="Ver.2.0(マッチング)",AC5,IF($D5="Ver.2.0+スポンサー",AC5,"")))</f>
        <v/>
      </c>
      <c r="O5" s="13" t="str">
        <f>IF($D5="スポンサー",'AT-4'!O19,IF($D5="Ver.2.0(マッチング)",AD5,IF($D5="Ver.2.0+スポンサー",'AT-4'!O19,"")))</f>
        <v/>
      </c>
      <c r="P5" s="13" t="str">
        <f>IF($D5="スポンサー",'AT-4'!P19,IF($D5="Ver.2.0(マッチング)",AE5,IF($D5="Ver.2.0+スポンサー",AE5,"")))</f>
        <v/>
      </c>
      <c r="Q5" s="13" t="str">
        <f>IF($D5="スポンサー",'AT-4'!Q19,IF($D5="Ver.2.0(マッチング)",AF5,IF($D5="Ver.2.0+スポンサー",AF5/AD5*O5,"")))</f>
        <v/>
      </c>
      <c r="R5" s="13" t="str">
        <f>IF($D5="スポンサー",'AT-4'!R19,IF($D5="Ver.2.0(マッチング)",AG5,IF($D5="Ver.2.0+スポンサー",AG5,"")))</f>
        <v/>
      </c>
      <c r="S5" s="13" t="str">
        <f>IF($D5="スポンサー",'AT-4'!S19,IF($D5="Ver.2.0(マッチング)",AH5,IF($D5="Ver.2.0+スポンサー",AH5,"")))</f>
        <v/>
      </c>
      <c r="T5" s="13" t="str">
        <f>IF($D5="スポンサー",'AT-4'!T19,IF($D5="Ver.2.0(マッチング)",AI5,IF($D5="Ver.2.0+スポンサー",AI5,"")))</f>
        <v/>
      </c>
      <c r="U5" s="13" t="str">
        <f>IF($D5="スポンサー",'AT-4'!U19,IF($D5="Ver.2.0(マッチング)",AJ5,IF($D5="Ver.2.0+スポンサー",AJ5,"")))</f>
        <v/>
      </c>
      <c r="V5" s="13" t="str">
        <f>IF($D5="スポンサー",'AT-4'!V19,IF($D5="Ver.2.0(マッチング)",AK5,IF($D5="Ver.2.0+スポンサー",AK5,"")))</f>
        <v/>
      </c>
      <c r="W5" s="13" t="str">
        <f>IF($D5="スポンサー",'AT-4'!W19,IF($D5="Ver.2.0(マッチング)",AL5,IF($D5="Ver.2.0+スポンサー",AL5,"")))</f>
        <v/>
      </c>
      <c r="Z5" s="1" t="e">
        <f>VLOOKUP($E5,'v2 Master'!$A:$L,COLUMN()-24,FALSE)</f>
        <v>#N/A</v>
      </c>
      <c r="AA5" s="1" t="e">
        <f>VLOOKUP($E5,'v2 Master'!$A:$L,COLUMN()-24,FALSE)</f>
        <v>#N/A</v>
      </c>
      <c r="AB5" s="13" t="e">
        <f>VLOOKUP($E5,'v2 Master'!$A:$L,COLUMN()-24,FALSE)</f>
        <v>#N/A</v>
      </c>
      <c r="AC5" s="1" t="e">
        <f>VLOOKUP($E5,'v2 Master'!$A:$L,COLUMN()-24,FALSE)</f>
        <v>#N/A</v>
      </c>
      <c r="AD5" s="1" t="e">
        <f>VLOOKUP($E5,'v2 Master'!$A:$L,COLUMN()-24,FALSE)</f>
        <v>#N/A</v>
      </c>
      <c r="AE5" s="1" t="e">
        <f>VLOOKUP($E5,'v2 Master'!$A:$L,COLUMN()-24,FALSE)</f>
        <v>#N/A</v>
      </c>
      <c r="AF5" s="13" t="e">
        <f>VLOOKUP($E5,'v2 Master'!$A:$L,COLUMN()-24,FALSE)</f>
        <v>#N/A</v>
      </c>
      <c r="AG5" s="13" t="e">
        <f>VLOOKUP($E5,'v2 Master'!$A:$L,COLUMN()-24,FALSE)</f>
        <v>#N/A</v>
      </c>
      <c r="AH5" s="1" t="e">
        <f>VLOOKUP($E5,'v2 Master'!$A:$L,COLUMN()-24,FALSE)</f>
        <v>#N/A</v>
      </c>
      <c r="AI5" s="1" t="e">
        <f>VLOOKUP($E5,'v2 Master'!$A:$L,COLUMN()-24,FALSE)</f>
        <v>#N/A</v>
      </c>
      <c r="AJ5" s="1" t="e">
        <f>VLOOKUP($E5,'v2 Master'!$A:$L,COLUMN()-24,FALSE)</f>
        <v>#N/A</v>
      </c>
    </row>
    <row r="6" spans="1:36" x14ac:dyDescent="0.25">
      <c r="B6" s="1">
        <v>2</v>
      </c>
      <c r="C6" s="1" t="str">
        <f>IF('AT-4'!C20="","",'AT-4'!C20)</f>
        <v/>
      </c>
      <c r="D6" s="1" t="str">
        <f>IF('AT-4'!D20="","",'AT-4'!D20)</f>
        <v/>
      </c>
      <c r="E6" s="1" t="str">
        <f>IF('AT-4'!E20="","",'AT-4'!E20)</f>
        <v/>
      </c>
      <c r="F6" s="1" t="str">
        <f>IF('AT-4'!F20="","",'AT-4'!F20)</f>
        <v/>
      </c>
      <c r="G6" s="1" t="str">
        <f>IF('AT-4'!G20="","",'AT-4'!G20)</f>
        <v/>
      </c>
      <c r="H6" s="35" t="str">
        <f>IF('AT-4'!H20="","",'AT-4'!H20)</f>
        <v/>
      </c>
      <c r="I6" s="35" t="str">
        <f>IF('AT-4'!I20="","",'AT-4'!I20)</f>
        <v/>
      </c>
      <c r="J6" s="1" t="str">
        <f>IF('AT-4'!J20="","",'AT-4'!J20)</f>
        <v>(グループ設定なし)</v>
      </c>
      <c r="K6" s="13" t="str">
        <f>IF($D6="スポンサー",'AT-4'!K20,IF($D6="Ver.2.0(マッチング)",Z6,IF($D6="Ver.2.0+スポンサー",Z6,"")))</f>
        <v/>
      </c>
      <c r="L6" s="13" t="str">
        <f>IF($D6="スポンサー",'AT-4'!L20,IF($D6="Ver.2.0(マッチング)",AA6,IF($D6="Ver.2.0+スポンサー",AA6,"")))</f>
        <v/>
      </c>
      <c r="M6" s="13" t="str">
        <f>IF($D6="スポンサー",'AT-4'!M20,IF($D6="Ver.2.0(マッチング)",AB6,IF($D6="Ver.2.0+スポンサー",AB6,"")))</f>
        <v/>
      </c>
      <c r="N6" s="1" t="str">
        <f>IF($D6="スポンサー",'AT-4'!N20,IF($D6="Ver.2.0(マッチング)",AC6,IF($D6="Ver.2.0+スポンサー",AC6,"")))</f>
        <v/>
      </c>
      <c r="O6" s="13" t="str">
        <f>IF($D6="スポンサー",'AT-4'!O20,IF($D6="Ver.2.0(マッチング)",AD6,IF($D6="Ver.2.0+スポンサー",'AT-4'!O20,"")))</f>
        <v/>
      </c>
      <c r="P6" s="13" t="str">
        <f>IF($D6="スポンサー",'AT-4'!P20,IF($D6="Ver.2.0(マッチング)",AE6,IF($D6="Ver.2.0+スポンサー",AE6,"")))</f>
        <v/>
      </c>
      <c r="Q6" s="13" t="str">
        <f>IF($D6="スポンサー",'AT-4'!Q20,IF($D6="Ver.2.0(マッチング)",AF6,IF($D6="Ver.2.0+スポンサー",AF6/AD6*O6,"")))</f>
        <v/>
      </c>
      <c r="R6" s="13" t="str">
        <f>IF($D6="スポンサー",'AT-4'!R20,IF($D6="Ver.2.0(マッチング)",AG6,IF($D6="Ver.2.0+スポンサー",AG6,"")))</f>
        <v/>
      </c>
      <c r="S6" s="13" t="str">
        <f>IF($D6="スポンサー",'AT-4'!S20,IF($D6="Ver.2.0(マッチング)",AH6,IF($D6="Ver.2.0+スポンサー",AH6,"")))</f>
        <v/>
      </c>
      <c r="T6" s="13" t="str">
        <f>IF($D6="スポンサー",'AT-4'!T20,IF($D6="Ver.2.0(マッチング)",AI6,IF($D6="Ver.2.0+スポンサー",AI6,"")))</f>
        <v/>
      </c>
      <c r="U6" s="13" t="str">
        <f>IF($D6="スポンサー",'AT-4'!U20,IF($D6="Ver.2.0(マッチング)",AJ6,IF($D6="Ver.2.0+スポンサー",AJ6,"")))</f>
        <v/>
      </c>
      <c r="V6" s="13" t="str">
        <f>IF($D6="スポンサー",'AT-4'!V20,IF($D6="Ver.2.0(マッチング)",AK6,IF($D6="Ver.2.0+スポンサー",AK6,"")))</f>
        <v/>
      </c>
      <c r="W6" s="13" t="str">
        <f>IF($D6="スポンサー",'AT-4'!W20,IF($D6="Ver.2.0(マッチング)",AL6,IF($D6="Ver.2.0+スポンサー",AL6,"")))</f>
        <v/>
      </c>
      <c r="Z6" s="1" t="e">
        <f>VLOOKUP($E6,'v2 Master'!$A:$L,COLUMN()-24,FALSE)</f>
        <v>#N/A</v>
      </c>
      <c r="AA6" s="1" t="e">
        <f>VLOOKUP($E6,'v2 Master'!$A:$L,COLUMN()-24,FALSE)</f>
        <v>#N/A</v>
      </c>
      <c r="AB6" s="13" t="e">
        <f>VLOOKUP($E6,'v2 Master'!$A:$L,COLUMN()-24,FALSE)</f>
        <v>#N/A</v>
      </c>
      <c r="AC6" s="1" t="e">
        <f>VLOOKUP($E6,'v2 Master'!$A:$L,COLUMN()-24,FALSE)</f>
        <v>#N/A</v>
      </c>
      <c r="AD6" s="1" t="e">
        <f>VLOOKUP($E6,'v2 Master'!$A:$L,COLUMN()-24,FALSE)</f>
        <v>#N/A</v>
      </c>
      <c r="AE6" s="1" t="e">
        <f>VLOOKUP($E6,'v2 Master'!$A:$L,COLUMN()-24,FALSE)</f>
        <v>#N/A</v>
      </c>
      <c r="AF6" s="13" t="e">
        <f>VLOOKUP($E6,'v2 Master'!$A:$L,COLUMN()-24,FALSE)</f>
        <v>#N/A</v>
      </c>
      <c r="AG6" s="13" t="e">
        <f>VLOOKUP($E6,'v2 Master'!$A:$L,COLUMN()-24,FALSE)</f>
        <v>#N/A</v>
      </c>
      <c r="AH6" s="1" t="e">
        <f>VLOOKUP($E6,'v2 Master'!$A:$L,COLUMN()-24,FALSE)</f>
        <v>#N/A</v>
      </c>
      <c r="AI6" s="1" t="e">
        <f>VLOOKUP($E6,'v2 Master'!$A:$L,COLUMN()-24,FALSE)</f>
        <v>#N/A</v>
      </c>
      <c r="AJ6" s="1" t="e">
        <f>VLOOKUP($E6,'v2 Master'!$A:$L,COLUMN()-24,FALSE)</f>
        <v>#N/A</v>
      </c>
    </row>
    <row r="7" spans="1:36" x14ac:dyDescent="0.25">
      <c r="B7" s="1">
        <v>3</v>
      </c>
      <c r="C7" s="1" t="str">
        <f>IF('AT-4'!C21="","",'AT-4'!C21)</f>
        <v/>
      </c>
      <c r="D7" s="1" t="str">
        <f>IF('AT-4'!D21="","",'AT-4'!D21)</f>
        <v/>
      </c>
      <c r="E7" s="1" t="str">
        <f>IF('AT-4'!E21="","",'AT-4'!E21)</f>
        <v/>
      </c>
      <c r="F7" s="1" t="str">
        <f>IF('AT-4'!F21="","",'AT-4'!F21)</f>
        <v/>
      </c>
      <c r="G7" s="1" t="str">
        <f>IF('AT-4'!G21="","",'AT-4'!G21)</f>
        <v/>
      </c>
      <c r="H7" s="35" t="str">
        <f>IF('AT-4'!H21="","",'AT-4'!H21)</f>
        <v/>
      </c>
      <c r="I7" s="35" t="str">
        <f>IF('AT-4'!I21="","",'AT-4'!I21)</f>
        <v/>
      </c>
      <c r="J7" s="1" t="str">
        <f>IF('AT-4'!J21="","",'AT-4'!J21)</f>
        <v>(グループ設定なし)</v>
      </c>
      <c r="K7" s="13" t="str">
        <f>IF($D7="スポンサー",'AT-4'!K21,IF($D7="Ver.2.0(マッチング)",Z7,IF($D7="Ver.2.0+スポンサー",Z7,"")))</f>
        <v/>
      </c>
      <c r="L7" s="13" t="str">
        <f>IF($D7="スポンサー",'AT-4'!L21,IF($D7="Ver.2.0(マッチング)",AA7,IF($D7="Ver.2.0+スポンサー",AA7,"")))</f>
        <v/>
      </c>
      <c r="M7" s="13" t="str">
        <f>IF($D7="スポンサー",'AT-4'!M21,IF($D7="Ver.2.0(マッチング)",AB7,IF($D7="Ver.2.0+スポンサー",AB7,"")))</f>
        <v/>
      </c>
      <c r="N7" s="1" t="str">
        <f>IF($D7="スポンサー",'AT-4'!N21,IF($D7="Ver.2.0(マッチング)",AC7,IF($D7="Ver.2.0+スポンサー",AC7,"")))</f>
        <v/>
      </c>
      <c r="O7" s="13" t="str">
        <f>IF($D7="スポンサー",'AT-4'!O21,IF($D7="Ver.2.0(マッチング)",AD7,IF($D7="Ver.2.0+スポンサー",'AT-4'!O21,"")))</f>
        <v/>
      </c>
      <c r="P7" s="13" t="str">
        <f>IF($D7="スポンサー",'AT-4'!P21,IF($D7="Ver.2.0(マッチング)",AE7,IF($D7="Ver.2.0+スポンサー",AE7,"")))</f>
        <v/>
      </c>
      <c r="Q7" s="13" t="str">
        <f>IF($D7="スポンサー",'AT-4'!Q21,IF($D7="Ver.2.0(マッチング)",AF7,IF($D7="Ver.2.0+スポンサー",AF7/AD7*O7,"")))</f>
        <v/>
      </c>
      <c r="R7" s="13" t="str">
        <f>IF($D7="スポンサー",'AT-4'!R21,IF($D7="Ver.2.0(マッチング)",AG7,IF($D7="Ver.2.0+スポンサー",AG7,"")))</f>
        <v/>
      </c>
      <c r="S7" s="13" t="str">
        <f>IF($D7="スポンサー",'AT-4'!S21,IF($D7="Ver.2.0(マッチング)",AH7,IF($D7="Ver.2.0+スポンサー",AH7,"")))</f>
        <v/>
      </c>
      <c r="T7" s="13" t="str">
        <f>IF($D7="スポンサー",'AT-4'!T21,IF($D7="Ver.2.0(マッチング)",AI7,IF($D7="Ver.2.0+スポンサー",AI7,"")))</f>
        <v/>
      </c>
      <c r="U7" s="13" t="str">
        <f>IF($D7="スポンサー",'AT-4'!U21,IF($D7="Ver.2.0(マッチング)",AJ7,IF($D7="Ver.2.0+スポンサー",AJ7,"")))</f>
        <v/>
      </c>
      <c r="V7" s="13" t="str">
        <f>IF($D7="スポンサー",'AT-4'!V21,IF($D7="Ver.2.0(マッチング)",AK7,IF($D7="Ver.2.0+スポンサー",AK7,"")))</f>
        <v/>
      </c>
      <c r="W7" s="13" t="str">
        <f>IF($D7="スポンサー",'AT-4'!W21,IF($D7="Ver.2.0(マッチング)",AL7,IF($D7="Ver.2.0+スポンサー",AL7,"")))</f>
        <v/>
      </c>
      <c r="Z7" s="1" t="e">
        <f>VLOOKUP($E7,'v2 Master'!$A:$L,COLUMN()-24,FALSE)</f>
        <v>#N/A</v>
      </c>
      <c r="AA7" s="1" t="e">
        <f>VLOOKUP($E7,'v2 Master'!$A:$L,COLUMN()-24,FALSE)</f>
        <v>#N/A</v>
      </c>
      <c r="AB7" s="13" t="e">
        <f>VLOOKUP($E7,'v2 Master'!$A:$L,COLUMN()-24,FALSE)</f>
        <v>#N/A</v>
      </c>
      <c r="AC7" s="1" t="e">
        <f>VLOOKUP($E7,'v2 Master'!$A:$L,COLUMN()-24,FALSE)</f>
        <v>#N/A</v>
      </c>
      <c r="AD7" s="1" t="e">
        <f>VLOOKUP($E7,'v2 Master'!$A:$L,COLUMN()-24,FALSE)</f>
        <v>#N/A</v>
      </c>
      <c r="AE7" s="1" t="e">
        <f>VLOOKUP($E7,'v2 Master'!$A:$L,COLUMN()-24,FALSE)</f>
        <v>#N/A</v>
      </c>
      <c r="AF7" s="13" t="e">
        <f>VLOOKUP($E7,'v2 Master'!$A:$L,COLUMN()-24,FALSE)</f>
        <v>#N/A</v>
      </c>
      <c r="AG7" s="13" t="e">
        <f>VLOOKUP($E7,'v2 Master'!$A:$L,COLUMN()-24,FALSE)</f>
        <v>#N/A</v>
      </c>
      <c r="AH7" s="1" t="e">
        <f>VLOOKUP($E7,'v2 Master'!$A:$L,COLUMN()-24,FALSE)</f>
        <v>#N/A</v>
      </c>
      <c r="AI7" s="1" t="e">
        <f>VLOOKUP($E7,'v2 Master'!$A:$L,COLUMN()-24,FALSE)</f>
        <v>#N/A</v>
      </c>
      <c r="AJ7" s="1" t="e">
        <f>VLOOKUP($E7,'v2 Master'!$A:$L,COLUMN()-24,FALSE)</f>
        <v>#N/A</v>
      </c>
    </row>
    <row r="8" spans="1:36" x14ac:dyDescent="0.25">
      <c r="B8" s="1">
        <v>4</v>
      </c>
      <c r="C8" s="1" t="str">
        <f>IF('AT-4'!C22="","",'AT-4'!C22)</f>
        <v/>
      </c>
      <c r="D8" s="1" t="str">
        <f>IF('AT-4'!D22="","",'AT-4'!D22)</f>
        <v/>
      </c>
      <c r="E8" s="1" t="str">
        <f>IF('AT-4'!E22="","",'AT-4'!E22)</f>
        <v/>
      </c>
      <c r="F8" s="1" t="str">
        <f>IF('AT-4'!F22="","",'AT-4'!F22)</f>
        <v/>
      </c>
      <c r="G8" s="1" t="str">
        <f>IF('AT-4'!G22="","",'AT-4'!G22)</f>
        <v/>
      </c>
      <c r="H8" s="35" t="str">
        <f>IF('AT-4'!H22="","",'AT-4'!H22)</f>
        <v/>
      </c>
      <c r="I8" s="35" t="str">
        <f>IF('AT-4'!I22="","",'AT-4'!I22)</f>
        <v/>
      </c>
      <c r="J8" s="1" t="str">
        <f>IF('AT-4'!J22="","",'AT-4'!J22)</f>
        <v>(グループ設定なし)</v>
      </c>
      <c r="K8" s="13" t="str">
        <f>IF($D8="スポンサー",'AT-4'!K22,IF($D8="Ver.2.0(マッチング)",Z8,IF($D8="Ver.2.0+スポンサー",Z8,"")))</f>
        <v/>
      </c>
      <c r="L8" s="13" t="str">
        <f>IF($D8="スポンサー",'AT-4'!L22,IF($D8="Ver.2.0(マッチング)",AA8,IF($D8="Ver.2.0+スポンサー",AA8,"")))</f>
        <v/>
      </c>
      <c r="M8" s="13" t="str">
        <f>IF($D8="スポンサー",'AT-4'!M22,IF($D8="Ver.2.0(マッチング)",AB8,IF($D8="Ver.2.0+スポンサー",AB8,"")))</f>
        <v/>
      </c>
      <c r="N8" s="1" t="str">
        <f>IF($D8="スポンサー",'AT-4'!N22,IF($D8="Ver.2.0(マッチング)",AC8,IF($D8="Ver.2.0+スポンサー",AC8,"")))</f>
        <v/>
      </c>
      <c r="O8" s="13" t="str">
        <f>IF($D8="スポンサー",'AT-4'!O22,IF($D8="Ver.2.0(マッチング)",AD8,IF($D8="Ver.2.0+スポンサー",'AT-4'!O22,"")))</f>
        <v/>
      </c>
      <c r="P8" s="13" t="str">
        <f>IF($D8="スポンサー",'AT-4'!P22,IF($D8="Ver.2.0(マッチング)",AE8,IF($D8="Ver.2.0+スポンサー",AE8,"")))</f>
        <v/>
      </c>
      <c r="Q8" s="13" t="str">
        <f>IF($D8="スポンサー",'AT-4'!Q22,IF($D8="Ver.2.0(マッチング)",AF8,IF($D8="Ver.2.0+スポンサー",AF8/AD8*O8,"")))</f>
        <v/>
      </c>
      <c r="R8" s="13" t="str">
        <f>IF($D8="スポンサー",'AT-4'!R22,IF($D8="Ver.2.0(マッチング)",AG8,IF($D8="Ver.2.0+スポンサー",AG8,"")))</f>
        <v/>
      </c>
      <c r="S8" s="13" t="str">
        <f>IF($D8="スポンサー",'AT-4'!S22,IF($D8="Ver.2.0(マッチング)",AH8,IF($D8="Ver.2.0+スポンサー",AH8,"")))</f>
        <v/>
      </c>
      <c r="T8" s="13" t="str">
        <f>IF($D8="スポンサー",'AT-4'!T22,IF($D8="Ver.2.0(マッチング)",AI8,IF($D8="Ver.2.0+スポンサー",AI8,"")))</f>
        <v/>
      </c>
      <c r="U8" s="13" t="str">
        <f>IF($D8="スポンサー",'AT-4'!U22,IF($D8="Ver.2.0(マッチング)",AJ8,IF($D8="Ver.2.0+スポンサー",AJ8,"")))</f>
        <v/>
      </c>
      <c r="V8" s="13" t="str">
        <f>IF($D8="スポンサー",'AT-4'!V22,IF($D8="Ver.2.0(マッチング)",AK8,IF($D8="Ver.2.0+スポンサー",AK8,"")))</f>
        <v/>
      </c>
      <c r="W8" s="13" t="str">
        <f>IF($D8="スポンサー",'AT-4'!W22,IF($D8="Ver.2.0(マッチング)",AL8,IF($D8="Ver.2.0+スポンサー",AL8,"")))</f>
        <v/>
      </c>
      <c r="Z8" s="1" t="e">
        <f>VLOOKUP($E8,'v2 Master'!$A:$L,COLUMN()-24,FALSE)</f>
        <v>#N/A</v>
      </c>
      <c r="AA8" s="1" t="e">
        <f>VLOOKUP($E8,'v2 Master'!$A:$L,COLUMN()-24,FALSE)</f>
        <v>#N/A</v>
      </c>
      <c r="AB8" s="13" t="e">
        <f>VLOOKUP($E8,'v2 Master'!$A:$L,COLUMN()-24,FALSE)</f>
        <v>#N/A</v>
      </c>
      <c r="AC8" s="1" t="e">
        <f>VLOOKUP($E8,'v2 Master'!$A:$L,COLUMN()-24,FALSE)</f>
        <v>#N/A</v>
      </c>
      <c r="AD8" s="1" t="e">
        <f>VLOOKUP($E8,'v2 Master'!$A:$L,COLUMN()-24,FALSE)</f>
        <v>#N/A</v>
      </c>
      <c r="AE8" s="1" t="e">
        <f>VLOOKUP($E8,'v2 Master'!$A:$L,COLUMN()-24,FALSE)</f>
        <v>#N/A</v>
      </c>
      <c r="AF8" s="13" t="e">
        <f>VLOOKUP($E8,'v2 Master'!$A:$L,COLUMN()-24,FALSE)</f>
        <v>#N/A</v>
      </c>
      <c r="AG8" s="13" t="e">
        <f>VLOOKUP($E8,'v2 Master'!$A:$L,COLUMN()-24,FALSE)</f>
        <v>#N/A</v>
      </c>
      <c r="AH8" s="1" t="e">
        <f>VLOOKUP($E8,'v2 Master'!$A:$L,COLUMN()-24,FALSE)</f>
        <v>#N/A</v>
      </c>
      <c r="AI8" s="1" t="e">
        <f>VLOOKUP($E8,'v2 Master'!$A:$L,COLUMN()-24,FALSE)</f>
        <v>#N/A</v>
      </c>
      <c r="AJ8" s="1" t="e">
        <f>VLOOKUP($E8,'v2 Master'!$A:$L,COLUMN()-24,FALSE)</f>
        <v>#N/A</v>
      </c>
    </row>
    <row r="9" spans="1:36" x14ac:dyDescent="0.25">
      <c r="B9" s="1">
        <v>5</v>
      </c>
      <c r="C9" s="1" t="str">
        <f>IF('AT-4'!C23="","",'AT-4'!C23)</f>
        <v/>
      </c>
      <c r="D9" s="1" t="str">
        <f>IF('AT-4'!D23="","",'AT-4'!D23)</f>
        <v/>
      </c>
      <c r="E9" s="1" t="str">
        <f>IF('AT-4'!E23="","",'AT-4'!E23)</f>
        <v/>
      </c>
      <c r="F9" s="1" t="str">
        <f>IF('AT-4'!F23="","",'AT-4'!F23)</f>
        <v/>
      </c>
      <c r="G9" s="1" t="str">
        <f>IF('AT-4'!G23="","",'AT-4'!G23)</f>
        <v/>
      </c>
      <c r="H9" s="35" t="str">
        <f>IF('AT-4'!H23="","",'AT-4'!H23)</f>
        <v/>
      </c>
      <c r="I9" s="35" t="str">
        <f>IF('AT-4'!I23="","",'AT-4'!I23)</f>
        <v/>
      </c>
      <c r="J9" s="1" t="str">
        <f>IF('AT-4'!J23="","",'AT-4'!J23)</f>
        <v>(グループ設定なし)</v>
      </c>
      <c r="K9" s="13" t="str">
        <f>IF($D9="スポンサー",'AT-4'!K23,IF($D9="Ver.2.0(マッチング)",Z9,IF($D9="Ver.2.0+スポンサー",Z9,"")))</f>
        <v/>
      </c>
      <c r="L9" s="13" t="str">
        <f>IF($D9="スポンサー",'AT-4'!L23,IF($D9="Ver.2.0(マッチング)",AA9,IF($D9="Ver.2.0+スポンサー",AA9,"")))</f>
        <v/>
      </c>
      <c r="M9" s="13" t="str">
        <f>IF($D9="スポンサー",'AT-4'!M23,IF($D9="Ver.2.0(マッチング)",AB9,IF($D9="Ver.2.0+スポンサー",AB9,"")))</f>
        <v/>
      </c>
      <c r="N9" s="1" t="str">
        <f>IF($D9="スポンサー",'AT-4'!N23,IF($D9="Ver.2.0(マッチング)",AC9,IF($D9="Ver.2.0+スポンサー",AC9,"")))</f>
        <v/>
      </c>
      <c r="O9" s="13" t="str">
        <f>IF($D9="スポンサー",'AT-4'!O23,IF($D9="Ver.2.0(マッチング)",AD9,IF($D9="Ver.2.0+スポンサー",'AT-4'!O23,"")))</f>
        <v/>
      </c>
      <c r="P9" s="13" t="str">
        <f>IF($D9="スポンサー",'AT-4'!P23,IF($D9="Ver.2.0(マッチング)",AE9,IF($D9="Ver.2.0+スポンサー",AE9,"")))</f>
        <v/>
      </c>
      <c r="Q9" s="13" t="str">
        <f>IF($D9="スポンサー",'AT-4'!Q23,IF($D9="Ver.2.0(マッチング)",AF9,IF($D9="Ver.2.0+スポンサー",AF9/AD9*O9,"")))</f>
        <v/>
      </c>
      <c r="R9" s="13" t="str">
        <f>IF($D9="スポンサー",'AT-4'!R23,IF($D9="Ver.2.0(マッチング)",AG9,IF($D9="Ver.2.0+スポンサー",AG9,"")))</f>
        <v/>
      </c>
      <c r="S9" s="13" t="str">
        <f>IF($D9="スポンサー",'AT-4'!S23,IF($D9="Ver.2.0(マッチング)",AH9,IF($D9="Ver.2.0+スポンサー",AH9,"")))</f>
        <v/>
      </c>
      <c r="T9" s="13" t="str">
        <f>IF($D9="スポンサー",'AT-4'!T23,IF($D9="Ver.2.0(マッチング)",AI9,IF($D9="Ver.2.0+スポンサー",AI9,"")))</f>
        <v/>
      </c>
      <c r="U9" s="13" t="str">
        <f>IF($D9="スポンサー",'AT-4'!U23,IF($D9="Ver.2.0(マッチング)",AJ9,IF($D9="Ver.2.0+スポンサー",AJ9,"")))</f>
        <v/>
      </c>
      <c r="V9" s="13" t="str">
        <f>IF($D9="スポンサー",'AT-4'!V23,IF($D9="Ver.2.0(マッチング)",AK9,IF($D9="Ver.2.0+スポンサー",AK9,"")))</f>
        <v/>
      </c>
      <c r="W9" s="13" t="str">
        <f>IF($D9="スポンサー",'AT-4'!W23,IF($D9="Ver.2.0(マッチング)",AL9,IF($D9="Ver.2.0+スポンサー",AL9,"")))</f>
        <v/>
      </c>
      <c r="Z9" s="1" t="e">
        <f>VLOOKUP($E9,'v2 Master'!$A:$L,COLUMN()-24,FALSE)</f>
        <v>#N/A</v>
      </c>
      <c r="AA9" s="1" t="e">
        <f>VLOOKUP($E9,'v2 Master'!$A:$L,COLUMN()-24,FALSE)</f>
        <v>#N/A</v>
      </c>
      <c r="AB9" s="13" t="e">
        <f>VLOOKUP($E9,'v2 Master'!$A:$L,COLUMN()-24,FALSE)</f>
        <v>#N/A</v>
      </c>
      <c r="AC9" s="1" t="e">
        <f>VLOOKUP($E9,'v2 Master'!$A:$L,COLUMN()-24,FALSE)</f>
        <v>#N/A</v>
      </c>
      <c r="AD9" s="1" t="e">
        <f>VLOOKUP($E9,'v2 Master'!$A:$L,COLUMN()-24,FALSE)</f>
        <v>#N/A</v>
      </c>
      <c r="AE9" s="1" t="e">
        <f>VLOOKUP($E9,'v2 Master'!$A:$L,COLUMN()-24,FALSE)</f>
        <v>#N/A</v>
      </c>
      <c r="AF9" s="13" t="e">
        <f>VLOOKUP($E9,'v2 Master'!$A:$L,COLUMN()-24,FALSE)</f>
        <v>#N/A</v>
      </c>
      <c r="AG9" s="13" t="e">
        <f>VLOOKUP($E9,'v2 Master'!$A:$L,COLUMN()-24,FALSE)</f>
        <v>#N/A</v>
      </c>
      <c r="AH9" s="1" t="e">
        <f>VLOOKUP($E9,'v2 Master'!$A:$L,COLUMN()-24,FALSE)</f>
        <v>#N/A</v>
      </c>
      <c r="AI9" s="1" t="e">
        <f>VLOOKUP($E9,'v2 Master'!$A:$L,COLUMN()-24,FALSE)</f>
        <v>#N/A</v>
      </c>
      <c r="AJ9" s="1" t="e">
        <f>VLOOKUP($E9,'v2 Master'!$A:$L,COLUMN()-24,FALSE)</f>
        <v>#N/A</v>
      </c>
    </row>
    <row r="10" spans="1:36" x14ac:dyDescent="0.25">
      <c r="B10" s="1">
        <v>6</v>
      </c>
      <c r="C10" s="1" t="str">
        <f>IF('AT-4'!C24="","",'AT-4'!C24)</f>
        <v/>
      </c>
      <c r="D10" s="1" t="str">
        <f>IF('AT-4'!D24="","",'AT-4'!D24)</f>
        <v/>
      </c>
      <c r="E10" s="1" t="str">
        <f>IF('AT-4'!E24="","",'AT-4'!E24)</f>
        <v/>
      </c>
      <c r="F10" s="1" t="str">
        <f>IF('AT-4'!F24="","",'AT-4'!F24)</f>
        <v/>
      </c>
      <c r="G10" s="1" t="str">
        <f>IF('AT-4'!G24="","",'AT-4'!G24)</f>
        <v/>
      </c>
      <c r="H10" s="35" t="str">
        <f>IF('AT-4'!H24="","",'AT-4'!H24)</f>
        <v/>
      </c>
      <c r="I10" s="35" t="str">
        <f>IF('AT-4'!I24="","",'AT-4'!I24)</f>
        <v/>
      </c>
      <c r="J10" s="1" t="str">
        <f>IF('AT-4'!J24="","",'AT-4'!J24)</f>
        <v>(グループ設定なし)</v>
      </c>
      <c r="K10" s="13" t="str">
        <f>IF($D10="スポンサー",'AT-4'!K24,IF($D10="Ver.2.0(マッチング)",Z10,IF($D10="Ver.2.0+スポンサー",Z10,"")))</f>
        <v/>
      </c>
      <c r="L10" s="13" t="str">
        <f>IF($D10="スポンサー",'AT-4'!L24,IF($D10="Ver.2.0(マッチング)",AA10,IF($D10="Ver.2.0+スポンサー",AA10,"")))</f>
        <v/>
      </c>
      <c r="M10" s="13" t="str">
        <f>IF($D10="スポンサー",'AT-4'!M24,IF($D10="Ver.2.0(マッチング)",AB10,IF($D10="Ver.2.0+スポンサー",AB10,"")))</f>
        <v/>
      </c>
      <c r="N10" s="1" t="str">
        <f>IF($D10="スポンサー",'AT-4'!N24,IF($D10="Ver.2.0(マッチング)",AC10,IF($D10="Ver.2.0+スポンサー",AC10,"")))</f>
        <v/>
      </c>
      <c r="O10" s="13" t="str">
        <f>IF($D10="スポンサー",'AT-4'!O24,IF($D10="Ver.2.0(マッチング)",AD10,IF($D10="Ver.2.0+スポンサー",'AT-4'!O24,"")))</f>
        <v/>
      </c>
      <c r="P10" s="13" t="str">
        <f>IF($D10="スポンサー",'AT-4'!P24,IF($D10="Ver.2.0(マッチング)",AE10,IF($D10="Ver.2.0+スポンサー",AE10,"")))</f>
        <v/>
      </c>
      <c r="Q10" s="13" t="str">
        <f>IF($D10="スポンサー",'AT-4'!Q24,IF($D10="Ver.2.0(マッチング)",AF10,IF($D10="Ver.2.0+スポンサー",AF10/AD10*O10,"")))</f>
        <v/>
      </c>
      <c r="R10" s="13" t="str">
        <f>IF($D10="スポンサー",'AT-4'!R24,IF($D10="Ver.2.0(マッチング)",AG10,IF($D10="Ver.2.0+スポンサー",AG10,"")))</f>
        <v/>
      </c>
      <c r="S10" s="13" t="str">
        <f>IF($D10="スポンサー",'AT-4'!S24,IF($D10="Ver.2.0(マッチング)",AH10,IF($D10="Ver.2.0+スポンサー",AH10,"")))</f>
        <v/>
      </c>
      <c r="T10" s="13" t="str">
        <f>IF($D10="スポンサー",'AT-4'!T24,IF($D10="Ver.2.0(マッチング)",AI10,IF($D10="Ver.2.0+スポンサー",AI10,"")))</f>
        <v/>
      </c>
      <c r="U10" s="13" t="str">
        <f>IF($D10="スポンサー",'AT-4'!U24,IF($D10="Ver.2.0(マッチング)",AJ10,IF($D10="Ver.2.0+スポンサー",AJ10,"")))</f>
        <v/>
      </c>
      <c r="V10" s="13" t="str">
        <f>IF($D10="スポンサー",'AT-4'!V24,IF($D10="Ver.2.0(マッチング)",AK10,IF($D10="Ver.2.0+スポンサー",AK10,"")))</f>
        <v/>
      </c>
      <c r="W10" s="13" t="str">
        <f>IF($D10="スポンサー",'AT-4'!W24,IF($D10="Ver.2.0(マッチング)",AL10,IF($D10="Ver.2.0+スポンサー",AL10,"")))</f>
        <v/>
      </c>
      <c r="Z10" s="1" t="e">
        <f>VLOOKUP($E10,'v2 Master'!$A:$L,COLUMN()-24,FALSE)</f>
        <v>#N/A</v>
      </c>
      <c r="AA10" s="1" t="e">
        <f>VLOOKUP($E10,'v2 Master'!$A:$L,COLUMN()-24,FALSE)</f>
        <v>#N/A</v>
      </c>
      <c r="AB10" s="13" t="e">
        <f>VLOOKUP($E10,'v2 Master'!$A:$L,COLUMN()-24,FALSE)</f>
        <v>#N/A</v>
      </c>
      <c r="AC10" s="1" t="e">
        <f>VLOOKUP($E10,'v2 Master'!$A:$L,COLUMN()-24,FALSE)</f>
        <v>#N/A</v>
      </c>
      <c r="AD10" s="1" t="e">
        <f>VLOOKUP($E10,'v2 Master'!$A:$L,COLUMN()-24,FALSE)</f>
        <v>#N/A</v>
      </c>
      <c r="AE10" s="1" t="e">
        <f>VLOOKUP($E10,'v2 Master'!$A:$L,COLUMN()-24,FALSE)</f>
        <v>#N/A</v>
      </c>
      <c r="AF10" s="13" t="e">
        <f>VLOOKUP($E10,'v2 Master'!$A:$L,COLUMN()-24,FALSE)</f>
        <v>#N/A</v>
      </c>
      <c r="AG10" s="13" t="e">
        <f>VLOOKUP($E10,'v2 Master'!$A:$L,COLUMN()-24,FALSE)</f>
        <v>#N/A</v>
      </c>
      <c r="AH10" s="1" t="e">
        <f>VLOOKUP($E10,'v2 Master'!$A:$L,COLUMN()-24,FALSE)</f>
        <v>#N/A</v>
      </c>
      <c r="AI10" s="1" t="e">
        <f>VLOOKUP($E10,'v2 Master'!$A:$L,COLUMN()-24,FALSE)</f>
        <v>#N/A</v>
      </c>
      <c r="AJ10" s="1" t="e">
        <f>VLOOKUP($E10,'v2 Master'!$A:$L,COLUMN()-24,FALSE)</f>
        <v>#N/A</v>
      </c>
    </row>
    <row r="11" spans="1:36" x14ac:dyDescent="0.25">
      <c r="B11" s="1">
        <v>7</v>
      </c>
      <c r="C11" s="1" t="str">
        <f>IF('AT-4'!C25="","",'AT-4'!C25)</f>
        <v/>
      </c>
      <c r="D11" s="1" t="str">
        <f>IF('AT-4'!D25="","",'AT-4'!D25)</f>
        <v/>
      </c>
      <c r="E11" s="1" t="str">
        <f>IF('AT-4'!E25="","",'AT-4'!E25)</f>
        <v/>
      </c>
      <c r="F11" s="1" t="str">
        <f>IF('AT-4'!F25="","",'AT-4'!F25)</f>
        <v/>
      </c>
      <c r="G11" s="1" t="str">
        <f>IF('AT-4'!G25="","",'AT-4'!G25)</f>
        <v/>
      </c>
      <c r="H11" s="35" t="str">
        <f>IF('AT-4'!H25="","",'AT-4'!H25)</f>
        <v/>
      </c>
      <c r="I11" s="35" t="str">
        <f>IF('AT-4'!I25="","",'AT-4'!I25)</f>
        <v/>
      </c>
      <c r="J11" s="1" t="str">
        <f>IF('AT-4'!J25="","",'AT-4'!J25)</f>
        <v>(グループ設定なし)</v>
      </c>
      <c r="K11" s="13" t="str">
        <f>IF($D11="スポンサー",'AT-4'!K25,IF($D11="Ver.2.0(マッチング)",Z11,IF($D11="Ver.2.0+スポンサー",Z11,"")))</f>
        <v/>
      </c>
      <c r="L11" s="13" t="str">
        <f>IF($D11="スポンサー",'AT-4'!L25,IF($D11="Ver.2.0(マッチング)",AA11,IF($D11="Ver.2.0+スポンサー",AA11,"")))</f>
        <v/>
      </c>
      <c r="M11" s="13" t="str">
        <f>IF($D11="スポンサー",'AT-4'!M25,IF($D11="Ver.2.0(マッチング)",AB11,IF($D11="Ver.2.0+スポンサー",AB11,"")))</f>
        <v/>
      </c>
      <c r="N11" s="1" t="str">
        <f>IF($D11="スポンサー",'AT-4'!N25,IF($D11="Ver.2.0(マッチング)",AC11,IF($D11="Ver.2.0+スポンサー",AC11,"")))</f>
        <v/>
      </c>
      <c r="O11" s="13" t="str">
        <f>IF($D11="スポンサー",'AT-4'!O25,IF($D11="Ver.2.0(マッチング)",AD11,IF($D11="Ver.2.0+スポンサー",'AT-4'!O25,"")))</f>
        <v/>
      </c>
      <c r="P11" s="13" t="str">
        <f>IF($D11="スポンサー",'AT-4'!P25,IF($D11="Ver.2.0(マッチング)",AE11,IF($D11="Ver.2.0+スポンサー",AE11,"")))</f>
        <v/>
      </c>
      <c r="Q11" s="13" t="str">
        <f>IF($D11="スポンサー",'AT-4'!Q25,IF($D11="Ver.2.0(マッチング)",AF11,IF($D11="Ver.2.0+スポンサー",AF11/AD11*O11,"")))</f>
        <v/>
      </c>
      <c r="R11" s="13" t="str">
        <f>IF($D11="スポンサー",'AT-4'!R25,IF($D11="Ver.2.0(マッチング)",AG11,IF($D11="Ver.2.0+スポンサー",AG11,"")))</f>
        <v/>
      </c>
      <c r="S11" s="13" t="str">
        <f>IF($D11="スポンサー",'AT-4'!S25,IF($D11="Ver.2.0(マッチング)",AH11,IF($D11="Ver.2.0+スポンサー",AH11,"")))</f>
        <v/>
      </c>
      <c r="T11" s="13" t="str">
        <f>IF($D11="スポンサー",'AT-4'!T25,IF($D11="Ver.2.0(マッチング)",AI11,IF($D11="Ver.2.0+スポンサー",AI11,"")))</f>
        <v/>
      </c>
      <c r="U11" s="13" t="str">
        <f>IF($D11="スポンサー",'AT-4'!U25,IF($D11="Ver.2.0(マッチング)",AJ11,IF($D11="Ver.2.0+スポンサー",AJ11,"")))</f>
        <v/>
      </c>
      <c r="V11" s="13" t="str">
        <f>IF($D11="スポンサー",'AT-4'!V25,IF($D11="Ver.2.0(マッチング)",AK11,IF($D11="Ver.2.0+スポンサー",AK11,"")))</f>
        <v/>
      </c>
      <c r="W11" s="13" t="str">
        <f>IF($D11="スポンサー",'AT-4'!W25,IF($D11="Ver.2.0(マッチング)",AL11,IF($D11="Ver.2.0+スポンサー",AL11,"")))</f>
        <v/>
      </c>
      <c r="Z11" s="1" t="e">
        <f>VLOOKUP($E11,'v2 Master'!$A:$L,COLUMN()-24,FALSE)</f>
        <v>#N/A</v>
      </c>
      <c r="AA11" s="1" t="e">
        <f>VLOOKUP($E11,'v2 Master'!$A:$L,COLUMN()-24,FALSE)</f>
        <v>#N/A</v>
      </c>
      <c r="AB11" s="13" t="e">
        <f>VLOOKUP($E11,'v2 Master'!$A:$L,COLUMN()-24,FALSE)</f>
        <v>#N/A</v>
      </c>
      <c r="AC11" s="1" t="e">
        <f>VLOOKUP($E11,'v2 Master'!$A:$L,COLUMN()-24,FALSE)</f>
        <v>#N/A</v>
      </c>
      <c r="AD11" s="1" t="e">
        <f>VLOOKUP($E11,'v2 Master'!$A:$L,COLUMN()-24,FALSE)</f>
        <v>#N/A</v>
      </c>
      <c r="AE11" s="1" t="e">
        <f>VLOOKUP($E11,'v2 Master'!$A:$L,COLUMN()-24,FALSE)</f>
        <v>#N/A</v>
      </c>
      <c r="AF11" s="13" t="e">
        <f>VLOOKUP($E11,'v2 Master'!$A:$L,COLUMN()-24,FALSE)</f>
        <v>#N/A</v>
      </c>
      <c r="AG11" s="13" t="e">
        <f>VLOOKUP($E11,'v2 Master'!$A:$L,COLUMN()-24,FALSE)</f>
        <v>#N/A</v>
      </c>
      <c r="AH11" s="1" t="e">
        <f>VLOOKUP($E11,'v2 Master'!$A:$L,COLUMN()-24,FALSE)</f>
        <v>#N/A</v>
      </c>
      <c r="AI11" s="1" t="e">
        <f>VLOOKUP($E11,'v2 Master'!$A:$L,COLUMN()-24,FALSE)</f>
        <v>#N/A</v>
      </c>
      <c r="AJ11" s="1" t="e">
        <f>VLOOKUP($E11,'v2 Master'!$A:$L,COLUMN()-24,FALSE)</f>
        <v>#N/A</v>
      </c>
    </row>
    <row r="12" spans="1:36" x14ac:dyDescent="0.25">
      <c r="B12" s="1">
        <v>8</v>
      </c>
      <c r="C12" s="1" t="str">
        <f>IF('AT-4'!C26="","",'AT-4'!C26)</f>
        <v/>
      </c>
      <c r="D12" s="1" t="str">
        <f>IF('AT-4'!D26="","",'AT-4'!D26)</f>
        <v/>
      </c>
      <c r="E12" s="1" t="str">
        <f>IF('AT-4'!E26="","",'AT-4'!E26)</f>
        <v/>
      </c>
      <c r="F12" s="1" t="str">
        <f>IF('AT-4'!F26="","",'AT-4'!F26)</f>
        <v/>
      </c>
      <c r="G12" s="1" t="str">
        <f>IF('AT-4'!G26="","",'AT-4'!G26)</f>
        <v/>
      </c>
      <c r="H12" s="35" t="str">
        <f>IF('AT-4'!H26="","",'AT-4'!H26)</f>
        <v/>
      </c>
      <c r="I12" s="35" t="str">
        <f>IF('AT-4'!I26="","",'AT-4'!I26)</f>
        <v/>
      </c>
      <c r="J12" s="1" t="str">
        <f>IF('AT-4'!J26="","",'AT-4'!J26)</f>
        <v>(グループ設定なし)</v>
      </c>
      <c r="K12" s="13" t="str">
        <f>IF($D12="スポンサー",'AT-4'!K26,IF($D12="Ver.2.0(マッチング)",Z12,IF($D12="Ver.2.0+スポンサー",Z12,"")))</f>
        <v/>
      </c>
      <c r="L12" s="13" t="str">
        <f>IF($D12="スポンサー",'AT-4'!L26,IF($D12="Ver.2.0(マッチング)",AA12,IF($D12="Ver.2.0+スポンサー",AA12,"")))</f>
        <v/>
      </c>
      <c r="M12" s="13" t="str">
        <f>IF($D12="スポンサー",'AT-4'!M26,IF($D12="Ver.2.0(マッチング)",AB12,IF($D12="Ver.2.0+スポンサー",AB12,"")))</f>
        <v/>
      </c>
      <c r="N12" s="1" t="str">
        <f>IF($D12="スポンサー",'AT-4'!N26,IF($D12="Ver.2.0(マッチング)",AC12,IF($D12="Ver.2.0+スポンサー",AC12,"")))</f>
        <v/>
      </c>
      <c r="O12" s="13" t="str">
        <f>IF($D12="スポンサー",'AT-4'!O26,IF($D12="Ver.2.0(マッチング)",AD12,IF($D12="Ver.2.0+スポンサー",'AT-4'!O26,"")))</f>
        <v/>
      </c>
      <c r="P12" s="13" t="str">
        <f>IF($D12="スポンサー",'AT-4'!P26,IF($D12="Ver.2.0(マッチング)",AE12,IF($D12="Ver.2.0+スポンサー",AE12,"")))</f>
        <v/>
      </c>
      <c r="Q12" s="13" t="str">
        <f>IF($D12="スポンサー",'AT-4'!Q26,IF($D12="Ver.2.0(マッチング)",AF12,IF($D12="Ver.2.0+スポンサー",AF12/AD12*O12,"")))</f>
        <v/>
      </c>
      <c r="R12" s="13" t="str">
        <f>IF($D12="スポンサー",'AT-4'!R26,IF($D12="Ver.2.0(マッチング)",AG12,IF($D12="Ver.2.0+スポンサー",AG12,"")))</f>
        <v/>
      </c>
      <c r="S12" s="13" t="str">
        <f>IF($D12="スポンサー",'AT-4'!S26,IF($D12="Ver.2.0(マッチング)",AH12,IF($D12="Ver.2.0+スポンサー",AH12,"")))</f>
        <v/>
      </c>
      <c r="T12" s="13" t="str">
        <f>IF($D12="スポンサー",'AT-4'!T26,IF($D12="Ver.2.0(マッチング)",AI12,IF($D12="Ver.2.0+スポンサー",AI12,"")))</f>
        <v/>
      </c>
      <c r="U12" s="13" t="str">
        <f>IF($D12="スポンサー",'AT-4'!U26,IF($D12="Ver.2.0(マッチング)",AJ12,IF($D12="Ver.2.0+スポンサー",AJ12,"")))</f>
        <v/>
      </c>
      <c r="V12" s="13" t="str">
        <f>IF($D12="スポンサー",'AT-4'!V26,IF($D12="Ver.2.0(マッチング)",AK12,IF($D12="Ver.2.0+スポンサー",AK12,"")))</f>
        <v/>
      </c>
      <c r="W12" s="13" t="str">
        <f>IF($D12="スポンサー",'AT-4'!W26,IF($D12="Ver.2.0(マッチング)",AL12,IF($D12="Ver.2.0+スポンサー",AL12,"")))</f>
        <v/>
      </c>
      <c r="Z12" s="1" t="e">
        <f>VLOOKUP($E12,'v2 Master'!$A:$L,COLUMN()-24,FALSE)</f>
        <v>#N/A</v>
      </c>
      <c r="AA12" s="1" t="e">
        <f>VLOOKUP($E12,'v2 Master'!$A:$L,COLUMN()-24,FALSE)</f>
        <v>#N/A</v>
      </c>
      <c r="AB12" s="13" t="e">
        <f>VLOOKUP($E12,'v2 Master'!$A:$L,COLUMN()-24,FALSE)</f>
        <v>#N/A</v>
      </c>
      <c r="AC12" s="1" t="e">
        <f>VLOOKUP($E12,'v2 Master'!$A:$L,COLUMN()-24,FALSE)</f>
        <v>#N/A</v>
      </c>
      <c r="AD12" s="1" t="e">
        <f>VLOOKUP($E12,'v2 Master'!$A:$L,COLUMN()-24,FALSE)</f>
        <v>#N/A</v>
      </c>
      <c r="AE12" s="1" t="e">
        <f>VLOOKUP($E12,'v2 Master'!$A:$L,COLUMN()-24,FALSE)</f>
        <v>#N/A</v>
      </c>
      <c r="AF12" s="13" t="e">
        <f>VLOOKUP($E12,'v2 Master'!$A:$L,COLUMN()-24,FALSE)</f>
        <v>#N/A</v>
      </c>
      <c r="AG12" s="13" t="e">
        <f>VLOOKUP($E12,'v2 Master'!$A:$L,COLUMN()-24,FALSE)</f>
        <v>#N/A</v>
      </c>
      <c r="AH12" s="1" t="e">
        <f>VLOOKUP($E12,'v2 Master'!$A:$L,COLUMN()-24,FALSE)</f>
        <v>#N/A</v>
      </c>
      <c r="AI12" s="1" t="e">
        <f>VLOOKUP($E12,'v2 Master'!$A:$L,COLUMN()-24,FALSE)</f>
        <v>#N/A</v>
      </c>
      <c r="AJ12" s="1" t="e">
        <f>VLOOKUP($E12,'v2 Master'!$A:$L,COLUMN()-24,FALSE)</f>
        <v>#N/A</v>
      </c>
    </row>
    <row r="13" spans="1:36" x14ac:dyDescent="0.25">
      <c r="B13" s="1">
        <v>9</v>
      </c>
      <c r="C13" s="1" t="str">
        <f>IF('AT-4'!C27="","",'AT-4'!C27)</f>
        <v/>
      </c>
      <c r="D13" s="1" t="str">
        <f>IF('AT-4'!D27="","",'AT-4'!D27)</f>
        <v/>
      </c>
      <c r="E13" s="1" t="str">
        <f>IF('AT-4'!E27="","",'AT-4'!E27)</f>
        <v/>
      </c>
      <c r="F13" s="1" t="str">
        <f>IF('AT-4'!F27="","",'AT-4'!F27)</f>
        <v/>
      </c>
      <c r="G13" s="1" t="str">
        <f>IF('AT-4'!G27="","",'AT-4'!G27)</f>
        <v/>
      </c>
      <c r="H13" s="35" t="str">
        <f>IF('AT-4'!H27="","",'AT-4'!H27)</f>
        <v/>
      </c>
      <c r="I13" s="35" t="str">
        <f>IF('AT-4'!I27="","",'AT-4'!I27)</f>
        <v/>
      </c>
      <c r="J13" s="1" t="str">
        <f>IF('AT-4'!J27="","",'AT-4'!J27)</f>
        <v>(グループ設定なし)</v>
      </c>
      <c r="K13" s="13" t="str">
        <f>IF($D13="スポンサー",'AT-4'!K27,IF($D13="Ver.2.0(マッチング)",Z13,IF($D13="Ver.2.0+スポンサー",Z13,"")))</f>
        <v/>
      </c>
      <c r="L13" s="13" t="str">
        <f>IF($D13="スポンサー",'AT-4'!L27,IF($D13="Ver.2.0(マッチング)",AA13,IF($D13="Ver.2.0+スポンサー",AA13,"")))</f>
        <v/>
      </c>
      <c r="M13" s="13" t="str">
        <f>IF($D13="スポンサー",'AT-4'!M27,IF($D13="Ver.2.0(マッチング)",AB13,IF($D13="Ver.2.0+スポンサー",AB13,"")))</f>
        <v/>
      </c>
      <c r="N13" s="1" t="str">
        <f>IF($D13="スポンサー",'AT-4'!N27,IF($D13="Ver.2.0(マッチング)",AC13,IF($D13="Ver.2.0+スポンサー",AC13,"")))</f>
        <v/>
      </c>
      <c r="O13" s="13" t="str">
        <f>IF($D13="スポンサー",'AT-4'!O27,IF($D13="Ver.2.0(マッチング)",AD13,IF($D13="Ver.2.0+スポンサー",'AT-4'!O27,"")))</f>
        <v/>
      </c>
      <c r="P13" s="13" t="str">
        <f>IF($D13="スポンサー",'AT-4'!P27,IF($D13="Ver.2.0(マッチング)",AE13,IF($D13="Ver.2.0+スポンサー",AE13,"")))</f>
        <v/>
      </c>
      <c r="Q13" s="13" t="str">
        <f>IF($D13="スポンサー",'AT-4'!Q27,IF($D13="Ver.2.0(マッチング)",AF13,IF($D13="Ver.2.0+スポンサー",AF13/AD13*O13,"")))</f>
        <v/>
      </c>
      <c r="R13" s="13" t="str">
        <f>IF($D13="スポンサー",'AT-4'!R27,IF($D13="Ver.2.0(マッチング)",AG13,IF($D13="Ver.2.0+スポンサー",AG13,"")))</f>
        <v/>
      </c>
      <c r="S13" s="13" t="str">
        <f>IF($D13="スポンサー",'AT-4'!S27,IF($D13="Ver.2.0(マッチング)",AH13,IF($D13="Ver.2.0+スポンサー",AH13,"")))</f>
        <v/>
      </c>
      <c r="T13" s="13" t="str">
        <f>IF($D13="スポンサー",'AT-4'!T27,IF($D13="Ver.2.0(マッチング)",AI13,IF($D13="Ver.2.0+スポンサー",AI13,"")))</f>
        <v/>
      </c>
      <c r="U13" s="13" t="str">
        <f>IF($D13="スポンサー",'AT-4'!U27,IF($D13="Ver.2.0(マッチング)",AJ13,IF($D13="Ver.2.0+スポンサー",AJ13,"")))</f>
        <v/>
      </c>
      <c r="V13" s="13" t="str">
        <f>IF($D13="スポンサー",'AT-4'!V27,IF($D13="Ver.2.0(マッチング)",AK13,IF($D13="Ver.2.0+スポンサー",AK13,"")))</f>
        <v/>
      </c>
      <c r="W13" s="13" t="str">
        <f>IF($D13="スポンサー",'AT-4'!W27,IF($D13="Ver.2.0(マッチング)",AL13,IF($D13="Ver.2.0+スポンサー",AL13,"")))</f>
        <v/>
      </c>
      <c r="Z13" s="1" t="e">
        <f>VLOOKUP($E13,'v2 Master'!$A:$L,COLUMN()-24,FALSE)</f>
        <v>#N/A</v>
      </c>
      <c r="AA13" s="1" t="e">
        <f>VLOOKUP($E13,'v2 Master'!$A:$L,COLUMN()-24,FALSE)</f>
        <v>#N/A</v>
      </c>
      <c r="AB13" s="13" t="e">
        <f>VLOOKUP($E13,'v2 Master'!$A:$L,COLUMN()-24,FALSE)</f>
        <v>#N/A</v>
      </c>
      <c r="AC13" s="1" t="e">
        <f>VLOOKUP($E13,'v2 Master'!$A:$L,COLUMN()-24,FALSE)</f>
        <v>#N/A</v>
      </c>
      <c r="AD13" s="1" t="e">
        <f>VLOOKUP($E13,'v2 Master'!$A:$L,COLUMN()-24,FALSE)</f>
        <v>#N/A</v>
      </c>
      <c r="AE13" s="1" t="e">
        <f>VLOOKUP($E13,'v2 Master'!$A:$L,COLUMN()-24,FALSE)</f>
        <v>#N/A</v>
      </c>
      <c r="AF13" s="13" t="e">
        <f>VLOOKUP($E13,'v2 Master'!$A:$L,COLUMN()-24,FALSE)</f>
        <v>#N/A</v>
      </c>
      <c r="AG13" s="13" t="e">
        <f>VLOOKUP($E13,'v2 Master'!$A:$L,COLUMN()-24,FALSE)</f>
        <v>#N/A</v>
      </c>
      <c r="AH13" s="1" t="e">
        <f>VLOOKUP($E13,'v2 Master'!$A:$L,COLUMN()-24,FALSE)</f>
        <v>#N/A</v>
      </c>
      <c r="AI13" s="1" t="e">
        <f>VLOOKUP($E13,'v2 Master'!$A:$L,COLUMN()-24,FALSE)</f>
        <v>#N/A</v>
      </c>
      <c r="AJ13" s="1" t="e">
        <f>VLOOKUP($E13,'v2 Master'!$A:$L,COLUMN()-24,FALSE)</f>
        <v>#N/A</v>
      </c>
    </row>
    <row r="14" spans="1:36" x14ac:dyDescent="0.25">
      <c r="B14" s="1">
        <v>10</v>
      </c>
      <c r="C14" s="1" t="str">
        <f>IF('AT-4'!C28="","",'AT-4'!C28)</f>
        <v/>
      </c>
      <c r="D14" s="1" t="str">
        <f>IF('AT-4'!D28="","",'AT-4'!D28)</f>
        <v/>
      </c>
      <c r="E14" s="1" t="str">
        <f>IF('AT-4'!E28="","",'AT-4'!E28)</f>
        <v/>
      </c>
      <c r="F14" s="1" t="str">
        <f>IF('AT-4'!F28="","",'AT-4'!F28)</f>
        <v/>
      </c>
      <c r="G14" s="1" t="str">
        <f>IF('AT-4'!G28="","",'AT-4'!G28)</f>
        <v/>
      </c>
      <c r="H14" s="35" t="str">
        <f>IF('AT-4'!H28="","",'AT-4'!H28)</f>
        <v/>
      </c>
      <c r="I14" s="35" t="str">
        <f>IF('AT-4'!I28="","",'AT-4'!I28)</f>
        <v/>
      </c>
      <c r="J14" s="1" t="str">
        <f>IF('AT-4'!J28="","",'AT-4'!J28)</f>
        <v>(グループ設定なし)</v>
      </c>
      <c r="K14" s="13" t="str">
        <f>IF($D14="スポンサー",'AT-4'!K28,IF($D14="Ver.2.0(マッチング)",Z14,IF($D14="Ver.2.0+スポンサー",Z14,"")))</f>
        <v/>
      </c>
      <c r="L14" s="13" t="str">
        <f>IF($D14="スポンサー",'AT-4'!L28,IF($D14="Ver.2.0(マッチング)",AA14,IF($D14="Ver.2.0+スポンサー",AA14,"")))</f>
        <v/>
      </c>
      <c r="M14" s="13" t="str">
        <f>IF($D14="スポンサー",'AT-4'!M28,IF($D14="Ver.2.0(マッチング)",AB14,IF($D14="Ver.2.0+スポンサー",AB14,"")))</f>
        <v/>
      </c>
      <c r="N14" s="1" t="str">
        <f>IF($D14="スポンサー",'AT-4'!N28,IF($D14="Ver.2.0(マッチング)",AC14,IF($D14="Ver.2.0+スポンサー",AC14,"")))</f>
        <v/>
      </c>
      <c r="O14" s="13" t="str">
        <f>IF($D14="スポンサー",'AT-4'!O28,IF($D14="Ver.2.0(マッチング)",AD14,IF($D14="Ver.2.0+スポンサー",'AT-4'!O28,"")))</f>
        <v/>
      </c>
      <c r="P14" s="13" t="str">
        <f>IF($D14="スポンサー",'AT-4'!P28,IF($D14="Ver.2.0(マッチング)",AE14,IF($D14="Ver.2.0+スポンサー",AE14,"")))</f>
        <v/>
      </c>
      <c r="Q14" s="13" t="str">
        <f>IF($D14="スポンサー",'AT-4'!Q28,IF($D14="Ver.2.0(マッチング)",AF14,IF($D14="Ver.2.0+スポンサー",AF14/AD14*O14,"")))</f>
        <v/>
      </c>
      <c r="R14" s="13" t="str">
        <f>IF($D14="スポンサー",'AT-4'!R28,IF($D14="Ver.2.0(マッチング)",AG14,IF($D14="Ver.2.0+スポンサー",AG14,"")))</f>
        <v/>
      </c>
      <c r="S14" s="13" t="str">
        <f>IF($D14="スポンサー",'AT-4'!S28,IF($D14="Ver.2.0(マッチング)",AH14,IF($D14="Ver.2.0+スポンサー",AH14,"")))</f>
        <v/>
      </c>
      <c r="T14" s="13" t="str">
        <f>IF($D14="スポンサー",'AT-4'!T28,IF($D14="Ver.2.0(マッチング)",AI14,IF($D14="Ver.2.0+スポンサー",AI14,"")))</f>
        <v/>
      </c>
      <c r="U14" s="13" t="str">
        <f>IF($D14="スポンサー",'AT-4'!U28,IF($D14="Ver.2.0(マッチング)",AJ14,IF($D14="Ver.2.0+スポンサー",AJ14,"")))</f>
        <v/>
      </c>
      <c r="V14" s="13" t="str">
        <f>IF($D14="スポンサー",'AT-4'!V28,IF($D14="Ver.2.0(マッチング)",AK14,IF($D14="Ver.2.0+スポンサー",AK14,"")))</f>
        <v/>
      </c>
      <c r="W14" s="13" t="str">
        <f>IF($D14="スポンサー",'AT-4'!W28,IF($D14="Ver.2.0(マッチング)",AL14,IF($D14="Ver.2.0+スポンサー",AL14,"")))</f>
        <v/>
      </c>
      <c r="Z14" s="1" t="e">
        <f>VLOOKUP($E14,'v2 Master'!$A:$L,COLUMN()-24,FALSE)</f>
        <v>#N/A</v>
      </c>
      <c r="AA14" s="1" t="e">
        <f>VLOOKUP($E14,'v2 Master'!$A:$L,COLUMN()-24,FALSE)</f>
        <v>#N/A</v>
      </c>
      <c r="AB14" s="13" t="e">
        <f>VLOOKUP($E14,'v2 Master'!$A:$L,COLUMN()-24,FALSE)</f>
        <v>#N/A</v>
      </c>
      <c r="AC14" s="1" t="e">
        <f>VLOOKUP($E14,'v2 Master'!$A:$L,COLUMN()-24,FALSE)</f>
        <v>#N/A</v>
      </c>
      <c r="AD14" s="1" t="e">
        <f>VLOOKUP($E14,'v2 Master'!$A:$L,COLUMN()-24,FALSE)</f>
        <v>#N/A</v>
      </c>
      <c r="AE14" s="1" t="e">
        <f>VLOOKUP($E14,'v2 Master'!$A:$L,COLUMN()-24,FALSE)</f>
        <v>#N/A</v>
      </c>
      <c r="AF14" s="13" t="e">
        <f>VLOOKUP($E14,'v2 Master'!$A:$L,COLUMN()-24,FALSE)</f>
        <v>#N/A</v>
      </c>
      <c r="AG14" s="13" t="e">
        <f>VLOOKUP($E14,'v2 Master'!$A:$L,COLUMN()-24,FALSE)</f>
        <v>#N/A</v>
      </c>
      <c r="AH14" s="1" t="e">
        <f>VLOOKUP($E14,'v2 Master'!$A:$L,COLUMN()-24,FALSE)</f>
        <v>#N/A</v>
      </c>
      <c r="AI14" s="1" t="e">
        <f>VLOOKUP($E14,'v2 Master'!$A:$L,COLUMN()-24,FALSE)</f>
        <v>#N/A</v>
      </c>
      <c r="AJ14" s="1" t="e">
        <f>VLOOKUP($E14,'v2 Master'!$A:$L,COLUMN()-24,FALSE)</f>
        <v>#N/A</v>
      </c>
    </row>
    <row r="15" spans="1:36" x14ac:dyDescent="0.25">
      <c r="B15" s="1">
        <v>11</v>
      </c>
      <c r="C15" s="1" t="str">
        <f>IF('AT-4'!C29="","",'AT-4'!C29)</f>
        <v/>
      </c>
      <c r="D15" s="1" t="str">
        <f>IF('AT-4'!D29="","",'AT-4'!D29)</f>
        <v/>
      </c>
      <c r="E15" s="1" t="str">
        <f>IF('AT-4'!E29="","",'AT-4'!E29)</f>
        <v/>
      </c>
      <c r="F15" s="1" t="str">
        <f>IF('AT-4'!F29="","",'AT-4'!F29)</f>
        <v/>
      </c>
      <c r="G15" s="1" t="str">
        <f>IF('AT-4'!G29="","",'AT-4'!G29)</f>
        <v/>
      </c>
      <c r="H15" s="35" t="str">
        <f>IF('AT-4'!H29="","",'AT-4'!H29)</f>
        <v/>
      </c>
      <c r="I15" s="35" t="str">
        <f>IF('AT-4'!I29="","",'AT-4'!I29)</f>
        <v/>
      </c>
      <c r="J15" s="1" t="str">
        <f>IF('AT-4'!J29="","",'AT-4'!J29)</f>
        <v>(グループ設定なし)</v>
      </c>
      <c r="K15" s="13" t="str">
        <f>IF($D15="スポンサー",'AT-4'!K29,IF($D15="Ver.2.0(マッチング)",Z15,IF($D15="Ver.2.0+スポンサー",Z15,"")))</f>
        <v/>
      </c>
      <c r="L15" s="13" t="str">
        <f>IF($D15="スポンサー",'AT-4'!L29,IF($D15="Ver.2.0(マッチング)",AA15,IF($D15="Ver.2.0+スポンサー",AA15,"")))</f>
        <v/>
      </c>
      <c r="M15" s="13" t="str">
        <f>IF($D15="スポンサー",'AT-4'!M29,IF($D15="Ver.2.0(マッチング)",AB15,IF($D15="Ver.2.0+スポンサー",AB15,"")))</f>
        <v/>
      </c>
      <c r="N15" s="1" t="str">
        <f>IF($D15="スポンサー",'AT-4'!N29,IF($D15="Ver.2.0(マッチング)",AC15,IF($D15="Ver.2.0+スポンサー",AC15,"")))</f>
        <v/>
      </c>
      <c r="O15" s="13" t="str">
        <f>IF($D15="スポンサー",'AT-4'!O29,IF($D15="Ver.2.0(マッチング)",AD15,IF($D15="Ver.2.0+スポンサー",'AT-4'!O29,"")))</f>
        <v/>
      </c>
      <c r="P15" s="13" t="str">
        <f>IF($D15="スポンサー",'AT-4'!P29,IF($D15="Ver.2.0(マッチング)",AE15,IF($D15="Ver.2.0+スポンサー",AE15,"")))</f>
        <v/>
      </c>
      <c r="Q15" s="13" t="str">
        <f>IF($D15="スポンサー",'AT-4'!Q29,IF($D15="Ver.2.0(マッチング)",AF15,IF($D15="Ver.2.0+スポンサー",AF15/AD15*O15,"")))</f>
        <v/>
      </c>
      <c r="R15" s="13" t="str">
        <f>IF($D15="スポンサー",'AT-4'!R29,IF($D15="Ver.2.0(マッチング)",AG15,IF($D15="Ver.2.0+スポンサー",AG15,"")))</f>
        <v/>
      </c>
      <c r="S15" s="13" t="str">
        <f>IF($D15="スポンサー",'AT-4'!S29,IF($D15="Ver.2.0(マッチング)",AH15,IF($D15="Ver.2.0+スポンサー",AH15,"")))</f>
        <v/>
      </c>
      <c r="T15" s="13" t="str">
        <f>IF($D15="スポンサー",'AT-4'!T29,IF($D15="Ver.2.0(マッチング)",AI15,IF($D15="Ver.2.0+スポンサー",AI15,"")))</f>
        <v/>
      </c>
      <c r="U15" s="13" t="str">
        <f>IF($D15="スポンサー",'AT-4'!U29,IF($D15="Ver.2.0(マッチング)",AJ15,IF($D15="Ver.2.0+スポンサー",AJ15,"")))</f>
        <v/>
      </c>
      <c r="V15" s="13" t="str">
        <f>IF($D15="スポンサー",'AT-4'!V29,IF($D15="Ver.2.0(マッチング)",AK15,IF($D15="Ver.2.0+スポンサー",AK15,"")))</f>
        <v/>
      </c>
      <c r="W15" s="13" t="str">
        <f>IF($D15="スポンサー",'AT-4'!W29,IF($D15="Ver.2.0(マッチング)",AL15,IF($D15="Ver.2.0+スポンサー",AL15,"")))</f>
        <v/>
      </c>
      <c r="Z15" s="1" t="e">
        <f>VLOOKUP($E15,'v2 Master'!$A:$L,COLUMN()-24,FALSE)</f>
        <v>#N/A</v>
      </c>
      <c r="AA15" s="1" t="e">
        <f>VLOOKUP($E15,'v2 Master'!$A:$L,COLUMN()-24,FALSE)</f>
        <v>#N/A</v>
      </c>
      <c r="AB15" s="13" t="e">
        <f>VLOOKUP($E15,'v2 Master'!$A:$L,COLUMN()-24,FALSE)</f>
        <v>#N/A</v>
      </c>
      <c r="AC15" s="1" t="e">
        <f>VLOOKUP($E15,'v2 Master'!$A:$L,COLUMN()-24,FALSE)</f>
        <v>#N/A</v>
      </c>
      <c r="AD15" s="1" t="e">
        <f>VLOOKUP($E15,'v2 Master'!$A:$L,COLUMN()-24,FALSE)</f>
        <v>#N/A</v>
      </c>
      <c r="AE15" s="1" t="e">
        <f>VLOOKUP($E15,'v2 Master'!$A:$L,COLUMN()-24,FALSE)</f>
        <v>#N/A</v>
      </c>
      <c r="AF15" s="13" t="e">
        <f>VLOOKUP($E15,'v2 Master'!$A:$L,COLUMN()-24,FALSE)</f>
        <v>#N/A</v>
      </c>
      <c r="AG15" s="13" t="e">
        <f>VLOOKUP($E15,'v2 Master'!$A:$L,COLUMN()-24,FALSE)</f>
        <v>#N/A</v>
      </c>
      <c r="AH15" s="1" t="e">
        <f>VLOOKUP($E15,'v2 Master'!$A:$L,COLUMN()-24,FALSE)</f>
        <v>#N/A</v>
      </c>
      <c r="AI15" s="1" t="e">
        <f>VLOOKUP($E15,'v2 Master'!$A:$L,COLUMN()-24,FALSE)</f>
        <v>#N/A</v>
      </c>
      <c r="AJ15" s="1" t="e">
        <f>VLOOKUP($E15,'v2 Master'!$A:$L,COLUMN()-24,FALSE)</f>
        <v>#N/A</v>
      </c>
    </row>
    <row r="16" spans="1:36" x14ac:dyDescent="0.25">
      <c r="B16" s="1">
        <v>12</v>
      </c>
      <c r="C16" s="1" t="str">
        <f>IF('AT-4'!C30="","",'AT-4'!C30)</f>
        <v/>
      </c>
      <c r="D16" s="1" t="str">
        <f>IF('AT-4'!D30="","",'AT-4'!D30)</f>
        <v/>
      </c>
      <c r="E16" s="1" t="str">
        <f>IF('AT-4'!E30="","",'AT-4'!E30)</f>
        <v/>
      </c>
      <c r="F16" s="1" t="str">
        <f>IF('AT-4'!F30="","",'AT-4'!F30)</f>
        <v/>
      </c>
      <c r="G16" s="1" t="str">
        <f>IF('AT-4'!G30="","",'AT-4'!G30)</f>
        <v/>
      </c>
      <c r="H16" s="35" t="str">
        <f>IF('AT-4'!H30="","",'AT-4'!H30)</f>
        <v/>
      </c>
      <c r="I16" s="35" t="str">
        <f>IF('AT-4'!I30="","",'AT-4'!I30)</f>
        <v/>
      </c>
      <c r="J16" s="1" t="str">
        <f>IF('AT-4'!J30="","",'AT-4'!J30)</f>
        <v>(グループ設定なし)</v>
      </c>
      <c r="K16" s="13" t="str">
        <f>IF($D16="スポンサー",'AT-4'!K30,IF($D16="Ver.2.0(マッチング)",Z16,IF($D16="Ver.2.0+スポンサー",Z16,"")))</f>
        <v/>
      </c>
      <c r="L16" s="13" t="str">
        <f>IF($D16="スポンサー",'AT-4'!L30,IF($D16="Ver.2.0(マッチング)",AA16,IF($D16="Ver.2.0+スポンサー",AA16,"")))</f>
        <v/>
      </c>
      <c r="M16" s="13" t="str">
        <f>IF($D16="スポンサー",'AT-4'!M30,IF($D16="Ver.2.0(マッチング)",AB16,IF($D16="Ver.2.0+スポンサー",AB16,"")))</f>
        <v/>
      </c>
      <c r="N16" s="1" t="str">
        <f>IF($D16="スポンサー",'AT-4'!N30,IF($D16="Ver.2.0(マッチング)",AC16,IF($D16="Ver.2.0+スポンサー",AC16,"")))</f>
        <v/>
      </c>
      <c r="O16" s="13" t="str">
        <f>IF($D16="スポンサー",'AT-4'!O30,IF($D16="Ver.2.0(マッチング)",AD16,IF($D16="Ver.2.0+スポンサー",'AT-4'!O30,"")))</f>
        <v/>
      </c>
      <c r="P16" s="13" t="str">
        <f>IF($D16="スポンサー",'AT-4'!P30,IF($D16="Ver.2.0(マッチング)",AE16,IF($D16="Ver.2.0+スポンサー",AE16,"")))</f>
        <v/>
      </c>
      <c r="Q16" s="13" t="str">
        <f>IF($D16="スポンサー",'AT-4'!Q30,IF($D16="Ver.2.0(マッチング)",AF16,IF($D16="Ver.2.0+スポンサー",AF16/AD16*O16,"")))</f>
        <v/>
      </c>
      <c r="R16" s="13" t="str">
        <f>IF($D16="スポンサー",'AT-4'!R30,IF($D16="Ver.2.0(マッチング)",AG16,IF($D16="Ver.2.0+スポンサー",AG16,"")))</f>
        <v/>
      </c>
      <c r="S16" s="13" t="str">
        <f>IF($D16="スポンサー",'AT-4'!S30,IF($D16="Ver.2.0(マッチング)",AH16,IF($D16="Ver.2.0+スポンサー",AH16,"")))</f>
        <v/>
      </c>
      <c r="T16" s="13" t="str">
        <f>IF($D16="スポンサー",'AT-4'!T30,IF($D16="Ver.2.0(マッチング)",AI16,IF($D16="Ver.2.0+スポンサー",AI16,"")))</f>
        <v/>
      </c>
      <c r="U16" s="13" t="str">
        <f>IF($D16="スポンサー",'AT-4'!U30,IF($D16="Ver.2.0(マッチング)",AJ16,IF($D16="Ver.2.0+スポンサー",AJ16,"")))</f>
        <v/>
      </c>
      <c r="V16" s="13" t="str">
        <f>IF($D16="スポンサー",'AT-4'!V30,IF($D16="Ver.2.0(マッチング)",AK16,IF($D16="Ver.2.0+スポンサー",AK16,"")))</f>
        <v/>
      </c>
      <c r="W16" s="13" t="str">
        <f>IF($D16="スポンサー",'AT-4'!W30,IF($D16="Ver.2.0(マッチング)",AL16,IF($D16="Ver.2.0+スポンサー",AL16,"")))</f>
        <v/>
      </c>
      <c r="Z16" s="1" t="e">
        <f>VLOOKUP($E16,'v2 Master'!$A:$L,COLUMN()-24,FALSE)</f>
        <v>#N/A</v>
      </c>
      <c r="AA16" s="1" t="e">
        <f>VLOOKUP($E16,'v2 Master'!$A:$L,COLUMN()-24,FALSE)</f>
        <v>#N/A</v>
      </c>
      <c r="AB16" s="13" t="e">
        <f>VLOOKUP($E16,'v2 Master'!$A:$L,COLUMN()-24,FALSE)</f>
        <v>#N/A</v>
      </c>
      <c r="AC16" s="1" t="e">
        <f>VLOOKUP($E16,'v2 Master'!$A:$L,COLUMN()-24,FALSE)</f>
        <v>#N/A</v>
      </c>
      <c r="AD16" s="1" t="e">
        <f>VLOOKUP($E16,'v2 Master'!$A:$L,COLUMN()-24,FALSE)</f>
        <v>#N/A</v>
      </c>
      <c r="AE16" s="1" t="e">
        <f>VLOOKUP($E16,'v2 Master'!$A:$L,COLUMN()-24,FALSE)</f>
        <v>#N/A</v>
      </c>
      <c r="AF16" s="13" t="e">
        <f>VLOOKUP($E16,'v2 Master'!$A:$L,COLUMN()-24,FALSE)</f>
        <v>#N/A</v>
      </c>
      <c r="AG16" s="13" t="e">
        <f>VLOOKUP($E16,'v2 Master'!$A:$L,COLUMN()-24,FALSE)</f>
        <v>#N/A</v>
      </c>
      <c r="AH16" s="1" t="e">
        <f>VLOOKUP($E16,'v2 Master'!$A:$L,COLUMN()-24,FALSE)</f>
        <v>#N/A</v>
      </c>
      <c r="AI16" s="1" t="e">
        <f>VLOOKUP($E16,'v2 Master'!$A:$L,COLUMN()-24,FALSE)</f>
        <v>#N/A</v>
      </c>
      <c r="AJ16" s="1" t="e">
        <f>VLOOKUP($E16,'v2 Master'!$A:$L,COLUMN()-24,FALSE)</f>
        <v>#N/A</v>
      </c>
    </row>
    <row r="17" spans="2:36" x14ac:dyDescent="0.25">
      <c r="B17" s="1">
        <v>13</v>
      </c>
      <c r="C17" s="1" t="str">
        <f>IF('AT-4'!C31="","",'AT-4'!C31)</f>
        <v/>
      </c>
      <c r="D17" s="1" t="str">
        <f>IF('AT-4'!D31="","",'AT-4'!D31)</f>
        <v/>
      </c>
      <c r="E17" s="1" t="str">
        <f>IF('AT-4'!E31="","",'AT-4'!E31)</f>
        <v/>
      </c>
      <c r="F17" s="1" t="str">
        <f>IF('AT-4'!F31="","",'AT-4'!F31)</f>
        <v/>
      </c>
      <c r="G17" s="1" t="str">
        <f>IF('AT-4'!G31="","",'AT-4'!G31)</f>
        <v/>
      </c>
      <c r="H17" s="35" t="str">
        <f>IF('AT-4'!H31="","",'AT-4'!H31)</f>
        <v/>
      </c>
      <c r="I17" s="35" t="str">
        <f>IF('AT-4'!I31="","",'AT-4'!I31)</f>
        <v/>
      </c>
      <c r="J17" s="1" t="str">
        <f>IF('AT-4'!J31="","",'AT-4'!J31)</f>
        <v>(グループ設定なし)</v>
      </c>
      <c r="K17" s="13" t="str">
        <f>IF($D17="スポンサー",'AT-4'!K31,IF($D17="Ver.2.0(マッチング)",Z17,IF($D17="Ver.2.0+スポンサー",Z17,"")))</f>
        <v/>
      </c>
      <c r="L17" s="13" t="str">
        <f>IF($D17="スポンサー",'AT-4'!L31,IF($D17="Ver.2.0(マッチング)",AA17,IF($D17="Ver.2.0+スポンサー",AA17,"")))</f>
        <v/>
      </c>
      <c r="M17" s="13" t="str">
        <f>IF($D17="スポンサー",'AT-4'!M31,IF($D17="Ver.2.0(マッチング)",AB17,IF($D17="Ver.2.0+スポンサー",AB17,"")))</f>
        <v/>
      </c>
      <c r="N17" s="1" t="str">
        <f>IF($D17="スポンサー",'AT-4'!N31,IF($D17="Ver.2.0(マッチング)",AC17,IF($D17="Ver.2.0+スポンサー",AC17,"")))</f>
        <v/>
      </c>
      <c r="O17" s="13" t="str">
        <f>IF($D17="スポンサー",'AT-4'!O31,IF($D17="Ver.2.0(マッチング)",AD17,IF($D17="Ver.2.0+スポンサー",'AT-4'!O31,"")))</f>
        <v/>
      </c>
      <c r="P17" s="13" t="str">
        <f>IF($D17="スポンサー",'AT-4'!P31,IF($D17="Ver.2.0(マッチング)",AE17,IF($D17="Ver.2.0+スポンサー",AE17,"")))</f>
        <v/>
      </c>
      <c r="Q17" s="13" t="str">
        <f>IF($D17="スポンサー",'AT-4'!Q31,IF($D17="Ver.2.0(マッチング)",AF17,IF($D17="Ver.2.0+スポンサー",AF17/AD17*O17,"")))</f>
        <v/>
      </c>
      <c r="R17" s="13" t="str">
        <f>IF($D17="スポンサー",'AT-4'!R31,IF($D17="Ver.2.0(マッチング)",AG17,IF($D17="Ver.2.0+スポンサー",AG17,"")))</f>
        <v/>
      </c>
      <c r="S17" s="13" t="str">
        <f>IF($D17="スポンサー",'AT-4'!S31,IF($D17="Ver.2.0(マッチング)",AH17,IF($D17="Ver.2.0+スポンサー",AH17,"")))</f>
        <v/>
      </c>
      <c r="T17" s="13" t="str">
        <f>IF($D17="スポンサー",'AT-4'!T31,IF($D17="Ver.2.0(マッチング)",AI17,IF($D17="Ver.2.0+スポンサー",AI17,"")))</f>
        <v/>
      </c>
      <c r="U17" s="13" t="str">
        <f>IF($D17="スポンサー",'AT-4'!U31,IF($D17="Ver.2.0(マッチング)",AJ17,IF($D17="Ver.2.0+スポンサー",AJ17,"")))</f>
        <v/>
      </c>
      <c r="V17" s="13" t="str">
        <f>IF($D17="スポンサー",'AT-4'!V31,IF($D17="Ver.2.0(マッチング)",AK17,IF($D17="Ver.2.0+スポンサー",AK17,"")))</f>
        <v/>
      </c>
      <c r="W17" s="13" t="str">
        <f>IF($D17="スポンサー",'AT-4'!W31,IF($D17="Ver.2.0(マッチング)",AL17,IF($D17="Ver.2.0+スポンサー",AL17,"")))</f>
        <v/>
      </c>
      <c r="Z17" s="1" t="e">
        <f>VLOOKUP($E17,'v2 Master'!$A:$L,COLUMN()-24,FALSE)</f>
        <v>#N/A</v>
      </c>
      <c r="AA17" s="1" t="e">
        <f>VLOOKUP($E17,'v2 Master'!$A:$L,COLUMN()-24,FALSE)</f>
        <v>#N/A</v>
      </c>
      <c r="AB17" s="13" t="e">
        <f>VLOOKUP($E17,'v2 Master'!$A:$L,COLUMN()-24,FALSE)</f>
        <v>#N/A</v>
      </c>
      <c r="AC17" s="1" t="e">
        <f>VLOOKUP($E17,'v2 Master'!$A:$L,COLUMN()-24,FALSE)</f>
        <v>#N/A</v>
      </c>
      <c r="AD17" s="1" t="e">
        <f>VLOOKUP($E17,'v2 Master'!$A:$L,COLUMN()-24,FALSE)</f>
        <v>#N/A</v>
      </c>
      <c r="AE17" s="1" t="e">
        <f>VLOOKUP($E17,'v2 Master'!$A:$L,COLUMN()-24,FALSE)</f>
        <v>#N/A</v>
      </c>
      <c r="AF17" s="13" t="e">
        <f>VLOOKUP($E17,'v2 Master'!$A:$L,COLUMN()-24,FALSE)</f>
        <v>#N/A</v>
      </c>
      <c r="AG17" s="13" t="e">
        <f>VLOOKUP($E17,'v2 Master'!$A:$L,COLUMN()-24,FALSE)</f>
        <v>#N/A</v>
      </c>
      <c r="AH17" s="1" t="e">
        <f>VLOOKUP($E17,'v2 Master'!$A:$L,COLUMN()-24,FALSE)</f>
        <v>#N/A</v>
      </c>
      <c r="AI17" s="1" t="e">
        <f>VLOOKUP($E17,'v2 Master'!$A:$L,COLUMN()-24,FALSE)</f>
        <v>#N/A</v>
      </c>
      <c r="AJ17" s="1" t="e">
        <f>VLOOKUP($E17,'v2 Master'!$A:$L,COLUMN()-24,FALSE)</f>
        <v>#N/A</v>
      </c>
    </row>
    <row r="18" spans="2:36" x14ac:dyDescent="0.25">
      <c r="B18" s="1">
        <v>14</v>
      </c>
      <c r="C18" s="1" t="str">
        <f>IF('AT-4'!C32="","",'AT-4'!C32)</f>
        <v/>
      </c>
      <c r="D18" s="1" t="str">
        <f>IF('AT-4'!D32="","",'AT-4'!D32)</f>
        <v/>
      </c>
      <c r="E18" s="1" t="str">
        <f>IF('AT-4'!E32="","",'AT-4'!E32)</f>
        <v/>
      </c>
      <c r="F18" s="1" t="str">
        <f>IF('AT-4'!F32="","",'AT-4'!F32)</f>
        <v/>
      </c>
      <c r="G18" s="1" t="str">
        <f>IF('AT-4'!G32="","",'AT-4'!G32)</f>
        <v/>
      </c>
      <c r="H18" s="35" t="str">
        <f>IF('AT-4'!H32="","",'AT-4'!H32)</f>
        <v/>
      </c>
      <c r="I18" s="35" t="str">
        <f>IF('AT-4'!I32="","",'AT-4'!I32)</f>
        <v/>
      </c>
      <c r="J18" s="1" t="str">
        <f>IF('AT-4'!J32="","",'AT-4'!J32)</f>
        <v>(グループ設定なし)</v>
      </c>
      <c r="K18" s="13" t="str">
        <f>IF($D18="スポンサー",'AT-4'!K32,IF($D18="Ver.2.0(マッチング)",Z18,IF($D18="Ver.2.0+スポンサー",Z18,"")))</f>
        <v/>
      </c>
      <c r="L18" s="13" t="str">
        <f>IF($D18="スポンサー",'AT-4'!L32,IF($D18="Ver.2.0(マッチング)",AA18,IF($D18="Ver.2.0+スポンサー",AA18,"")))</f>
        <v/>
      </c>
      <c r="M18" s="13" t="str">
        <f>IF($D18="スポンサー",'AT-4'!M32,IF($D18="Ver.2.0(マッチング)",AB18,IF($D18="Ver.2.0+スポンサー",AB18,"")))</f>
        <v/>
      </c>
      <c r="N18" s="1" t="str">
        <f>IF($D18="スポンサー",'AT-4'!N32,IF($D18="Ver.2.0(マッチング)",AC18,IF($D18="Ver.2.0+スポンサー",AC18,"")))</f>
        <v/>
      </c>
      <c r="O18" s="13" t="str">
        <f>IF($D18="スポンサー",'AT-4'!O32,IF($D18="Ver.2.0(マッチング)",AD18,IF($D18="Ver.2.0+スポンサー",'AT-4'!O32,"")))</f>
        <v/>
      </c>
      <c r="P18" s="13" t="str">
        <f>IF($D18="スポンサー",'AT-4'!P32,IF($D18="Ver.2.0(マッチング)",AE18,IF($D18="Ver.2.0+スポンサー",AE18,"")))</f>
        <v/>
      </c>
      <c r="Q18" s="13" t="str">
        <f>IF($D18="スポンサー",'AT-4'!Q32,IF($D18="Ver.2.0(マッチング)",AF18,IF($D18="Ver.2.0+スポンサー",AF18/AD18*O18,"")))</f>
        <v/>
      </c>
      <c r="R18" s="13" t="str">
        <f>IF($D18="スポンサー",'AT-4'!R32,IF($D18="Ver.2.0(マッチング)",AG18,IF($D18="Ver.2.0+スポンサー",AG18,"")))</f>
        <v/>
      </c>
      <c r="S18" s="13" t="str">
        <f>IF($D18="スポンサー",'AT-4'!S32,IF($D18="Ver.2.0(マッチング)",AH18,IF($D18="Ver.2.0+スポンサー",AH18,"")))</f>
        <v/>
      </c>
      <c r="T18" s="13" t="str">
        <f>IF($D18="スポンサー",'AT-4'!T32,IF($D18="Ver.2.0(マッチング)",AI18,IF($D18="Ver.2.0+スポンサー",AI18,"")))</f>
        <v/>
      </c>
      <c r="U18" s="13" t="str">
        <f>IF($D18="スポンサー",'AT-4'!U32,IF($D18="Ver.2.0(マッチング)",AJ18,IF($D18="Ver.2.0+スポンサー",AJ18,"")))</f>
        <v/>
      </c>
      <c r="V18" s="13" t="str">
        <f>IF($D18="スポンサー",'AT-4'!V32,IF($D18="Ver.2.0(マッチング)",AK18,IF($D18="Ver.2.0+スポンサー",AK18,"")))</f>
        <v/>
      </c>
      <c r="W18" s="13" t="str">
        <f>IF($D18="スポンサー",'AT-4'!W32,IF($D18="Ver.2.0(マッチング)",AL18,IF($D18="Ver.2.0+スポンサー",AL18,"")))</f>
        <v/>
      </c>
      <c r="Z18" s="1" t="e">
        <f>VLOOKUP($E18,'v2 Master'!$A:$L,COLUMN()-24,FALSE)</f>
        <v>#N/A</v>
      </c>
      <c r="AA18" s="1" t="e">
        <f>VLOOKUP($E18,'v2 Master'!$A:$L,COLUMN()-24,FALSE)</f>
        <v>#N/A</v>
      </c>
      <c r="AB18" s="13" t="e">
        <f>VLOOKUP($E18,'v2 Master'!$A:$L,COLUMN()-24,FALSE)</f>
        <v>#N/A</v>
      </c>
      <c r="AC18" s="1" t="e">
        <f>VLOOKUP($E18,'v2 Master'!$A:$L,COLUMN()-24,FALSE)</f>
        <v>#N/A</v>
      </c>
      <c r="AD18" s="1" t="e">
        <f>VLOOKUP($E18,'v2 Master'!$A:$L,COLUMN()-24,FALSE)</f>
        <v>#N/A</v>
      </c>
      <c r="AE18" s="1" t="e">
        <f>VLOOKUP($E18,'v2 Master'!$A:$L,COLUMN()-24,FALSE)</f>
        <v>#N/A</v>
      </c>
      <c r="AF18" s="13" t="e">
        <f>VLOOKUP($E18,'v2 Master'!$A:$L,COLUMN()-24,FALSE)</f>
        <v>#N/A</v>
      </c>
      <c r="AG18" s="13" t="e">
        <f>VLOOKUP($E18,'v2 Master'!$A:$L,COLUMN()-24,FALSE)</f>
        <v>#N/A</v>
      </c>
      <c r="AH18" s="1" t="e">
        <f>VLOOKUP($E18,'v2 Master'!$A:$L,COLUMN()-24,FALSE)</f>
        <v>#N/A</v>
      </c>
      <c r="AI18" s="1" t="e">
        <f>VLOOKUP($E18,'v2 Master'!$A:$L,COLUMN()-24,FALSE)</f>
        <v>#N/A</v>
      </c>
      <c r="AJ18" s="1" t="e">
        <f>VLOOKUP($E18,'v2 Master'!$A:$L,COLUMN()-24,FALSE)</f>
        <v>#N/A</v>
      </c>
    </row>
    <row r="19" spans="2:36" x14ac:dyDescent="0.25">
      <c r="B19" s="1">
        <v>15</v>
      </c>
      <c r="C19" s="1" t="str">
        <f>IF('AT-4'!C33="","",'AT-4'!C33)</f>
        <v/>
      </c>
      <c r="D19" s="1" t="str">
        <f>IF('AT-4'!D33="","",'AT-4'!D33)</f>
        <v/>
      </c>
      <c r="E19" s="1" t="str">
        <f>IF('AT-4'!E33="","",'AT-4'!E33)</f>
        <v/>
      </c>
      <c r="F19" s="1" t="str">
        <f>IF('AT-4'!F33="","",'AT-4'!F33)</f>
        <v/>
      </c>
      <c r="G19" s="1" t="str">
        <f>IF('AT-4'!G33="","",'AT-4'!G33)</f>
        <v/>
      </c>
      <c r="H19" s="35" t="str">
        <f>IF('AT-4'!H33="","",'AT-4'!H33)</f>
        <v/>
      </c>
      <c r="I19" s="35" t="str">
        <f>IF('AT-4'!I33="","",'AT-4'!I33)</f>
        <v/>
      </c>
      <c r="J19" s="1" t="str">
        <f>IF('AT-4'!J33="","",'AT-4'!J33)</f>
        <v>(グループ設定なし)</v>
      </c>
      <c r="K19" s="13" t="str">
        <f>IF($D19="スポンサー",'AT-4'!K33,IF($D19="Ver.2.0(マッチング)",Z19,IF($D19="Ver.2.0+スポンサー",Z19,"")))</f>
        <v/>
      </c>
      <c r="L19" s="13" t="str">
        <f>IF($D19="スポンサー",'AT-4'!L33,IF($D19="Ver.2.0(マッチング)",AA19,IF($D19="Ver.2.0+スポンサー",AA19,"")))</f>
        <v/>
      </c>
      <c r="M19" s="13" t="str">
        <f>IF($D19="スポンサー",'AT-4'!M33,IF($D19="Ver.2.0(マッチング)",AB19,IF($D19="Ver.2.0+スポンサー",AB19,"")))</f>
        <v/>
      </c>
      <c r="N19" s="1" t="str">
        <f>IF($D19="スポンサー",'AT-4'!N33,IF($D19="Ver.2.0(マッチング)",AC19,IF($D19="Ver.2.0+スポンサー",AC19,"")))</f>
        <v/>
      </c>
      <c r="O19" s="13" t="str">
        <f>IF($D19="スポンサー",'AT-4'!O33,IF($D19="Ver.2.0(マッチング)",AD19,IF($D19="Ver.2.0+スポンサー",'AT-4'!O33,"")))</f>
        <v/>
      </c>
      <c r="P19" s="13" t="str">
        <f>IF($D19="スポンサー",'AT-4'!P33,IF($D19="Ver.2.0(マッチング)",AE19,IF($D19="Ver.2.0+スポンサー",AE19,"")))</f>
        <v/>
      </c>
      <c r="Q19" s="13" t="str">
        <f>IF($D19="スポンサー",'AT-4'!Q33,IF($D19="Ver.2.0(マッチング)",AF19,IF($D19="Ver.2.0+スポンサー",AF19/AD19*O19,"")))</f>
        <v/>
      </c>
      <c r="R19" s="13" t="str">
        <f>IF($D19="スポンサー",'AT-4'!R33,IF($D19="Ver.2.0(マッチング)",AG19,IF($D19="Ver.2.0+スポンサー",AG19,"")))</f>
        <v/>
      </c>
      <c r="S19" s="13" t="str">
        <f>IF($D19="スポンサー",'AT-4'!S33,IF($D19="Ver.2.0(マッチング)",AH19,IF($D19="Ver.2.0+スポンサー",AH19,"")))</f>
        <v/>
      </c>
      <c r="T19" s="13" t="str">
        <f>IF($D19="スポンサー",'AT-4'!T33,IF($D19="Ver.2.0(マッチング)",AI19,IF($D19="Ver.2.0+スポンサー",AI19,"")))</f>
        <v/>
      </c>
      <c r="U19" s="13" t="str">
        <f>IF($D19="スポンサー",'AT-4'!U33,IF($D19="Ver.2.0(マッチング)",AJ19,IF($D19="Ver.2.0+スポンサー",AJ19,"")))</f>
        <v/>
      </c>
      <c r="V19" s="13" t="str">
        <f>IF($D19="スポンサー",'AT-4'!V33,IF($D19="Ver.2.0(マッチング)",AK19,IF($D19="Ver.2.0+スポンサー",AK19,"")))</f>
        <v/>
      </c>
      <c r="W19" s="13" t="str">
        <f>IF($D19="スポンサー",'AT-4'!W33,IF($D19="Ver.2.0(マッチング)",AL19,IF($D19="Ver.2.0+スポンサー",AL19,"")))</f>
        <v/>
      </c>
      <c r="Z19" s="1" t="e">
        <f>VLOOKUP($E19,'v2 Master'!$A:$L,COLUMN()-24,FALSE)</f>
        <v>#N/A</v>
      </c>
      <c r="AA19" s="1" t="e">
        <f>VLOOKUP($E19,'v2 Master'!$A:$L,COLUMN()-24,FALSE)</f>
        <v>#N/A</v>
      </c>
      <c r="AB19" s="13" t="e">
        <f>VLOOKUP($E19,'v2 Master'!$A:$L,COLUMN()-24,FALSE)</f>
        <v>#N/A</v>
      </c>
      <c r="AC19" s="1" t="e">
        <f>VLOOKUP($E19,'v2 Master'!$A:$L,COLUMN()-24,FALSE)</f>
        <v>#N/A</v>
      </c>
      <c r="AD19" s="1" t="e">
        <f>VLOOKUP($E19,'v2 Master'!$A:$L,COLUMN()-24,FALSE)</f>
        <v>#N/A</v>
      </c>
      <c r="AE19" s="1" t="e">
        <f>VLOOKUP($E19,'v2 Master'!$A:$L,COLUMN()-24,FALSE)</f>
        <v>#N/A</v>
      </c>
      <c r="AF19" s="13" t="e">
        <f>VLOOKUP($E19,'v2 Master'!$A:$L,COLUMN()-24,FALSE)</f>
        <v>#N/A</v>
      </c>
      <c r="AG19" s="13" t="e">
        <f>VLOOKUP($E19,'v2 Master'!$A:$L,COLUMN()-24,FALSE)</f>
        <v>#N/A</v>
      </c>
      <c r="AH19" s="1" t="e">
        <f>VLOOKUP($E19,'v2 Master'!$A:$L,COLUMN()-24,FALSE)</f>
        <v>#N/A</v>
      </c>
      <c r="AI19" s="1" t="e">
        <f>VLOOKUP($E19,'v2 Master'!$A:$L,COLUMN()-24,FALSE)</f>
        <v>#N/A</v>
      </c>
      <c r="AJ19" s="1" t="e">
        <f>VLOOKUP($E19,'v2 Master'!$A:$L,COLUMN()-24,FALSE)</f>
        <v>#N/A</v>
      </c>
    </row>
    <row r="20" spans="2:36" x14ac:dyDescent="0.25">
      <c r="B20" s="1">
        <v>16</v>
      </c>
      <c r="C20" s="1" t="str">
        <f>IF('AT-4'!C34="","",'AT-4'!C34)</f>
        <v/>
      </c>
      <c r="D20" s="1" t="str">
        <f>IF('AT-4'!D34="","",'AT-4'!D34)</f>
        <v/>
      </c>
      <c r="E20" s="1" t="str">
        <f>IF('AT-4'!E34="","",'AT-4'!E34)</f>
        <v/>
      </c>
      <c r="F20" s="1" t="str">
        <f>IF('AT-4'!F34="","",'AT-4'!F34)</f>
        <v/>
      </c>
      <c r="G20" s="1" t="str">
        <f>IF('AT-4'!G34="","",'AT-4'!G34)</f>
        <v/>
      </c>
      <c r="H20" s="35" t="str">
        <f>IF('AT-4'!H34="","",'AT-4'!H34)</f>
        <v/>
      </c>
      <c r="I20" s="35" t="str">
        <f>IF('AT-4'!I34="","",'AT-4'!I34)</f>
        <v/>
      </c>
      <c r="J20" s="1" t="str">
        <f>IF('AT-4'!J34="","",'AT-4'!J34)</f>
        <v>(グループ設定なし)</v>
      </c>
      <c r="K20" s="13" t="str">
        <f>IF($D20="スポンサー",'AT-4'!K34,IF($D20="Ver.2.0(マッチング)",Z20,IF($D20="Ver.2.0+スポンサー",Z20,"")))</f>
        <v/>
      </c>
      <c r="L20" s="13" t="str">
        <f>IF($D20="スポンサー",'AT-4'!L34,IF($D20="Ver.2.0(マッチング)",AA20,IF($D20="Ver.2.0+スポンサー",AA20,"")))</f>
        <v/>
      </c>
      <c r="M20" s="13" t="str">
        <f>IF($D20="スポンサー",'AT-4'!M34,IF($D20="Ver.2.0(マッチング)",AB20,IF($D20="Ver.2.0+スポンサー",AB20,"")))</f>
        <v/>
      </c>
      <c r="N20" s="1" t="str">
        <f>IF($D20="スポンサー",'AT-4'!N34,IF($D20="Ver.2.0(マッチング)",AC20,IF($D20="Ver.2.0+スポンサー",AC20,"")))</f>
        <v/>
      </c>
      <c r="O20" s="13" t="str">
        <f>IF($D20="スポンサー",'AT-4'!O34,IF($D20="Ver.2.0(マッチング)",AD20,IF($D20="Ver.2.0+スポンサー",'AT-4'!O34,"")))</f>
        <v/>
      </c>
      <c r="P20" s="13" t="str">
        <f>IF($D20="スポンサー",'AT-4'!P34,IF($D20="Ver.2.0(マッチング)",AE20,IF($D20="Ver.2.0+スポンサー",AE20,"")))</f>
        <v/>
      </c>
      <c r="Q20" s="13" t="str">
        <f>IF($D20="スポンサー",'AT-4'!Q34,IF($D20="Ver.2.0(マッチング)",AF20,IF($D20="Ver.2.0+スポンサー",AF20/AD20*O20,"")))</f>
        <v/>
      </c>
      <c r="R20" s="13" t="str">
        <f>IF($D20="スポンサー",'AT-4'!R34,IF($D20="Ver.2.0(マッチング)",AG20,IF($D20="Ver.2.0+スポンサー",AG20,"")))</f>
        <v/>
      </c>
      <c r="S20" s="13" t="str">
        <f>IF($D20="スポンサー",'AT-4'!S34,IF($D20="Ver.2.0(マッチング)",AH20,IF($D20="Ver.2.0+スポンサー",AH20,"")))</f>
        <v/>
      </c>
      <c r="T20" s="13" t="str">
        <f>IF($D20="スポンサー",'AT-4'!T34,IF($D20="Ver.2.0(マッチング)",AI20,IF($D20="Ver.2.0+スポンサー",AI20,"")))</f>
        <v/>
      </c>
      <c r="U20" s="13" t="str">
        <f>IF($D20="スポンサー",'AT-4'!U34,IF($D20="Ver.2.0(マッチング)",AJ20,IF($D20="Ver.2.0+スポンサー",AJ20,"")))</f>
        <v/>
      </c>
      <c r="V20" s="13" t="str">
        <f>IF($D20="スポンサー",'AT-4'!V34,IF($D20="Ver.2.0(マッチング)",AK20,IF($D20="Ver.2.0+スポンサー",AK20,"")))</f>
        <v/>
      </c>
      <c r="W20" s="13" t="str">
        <f>IF($D20="スポンサー",'AT-4'!W34,IF($D20="Ver.2.0(マッチング)",AL20,IF($D20="Ver.2.0+スポンサー",AL20,"")))</f>
        <v/>
      </c>
      <c r="Z20" s="1" t="e">
        <f>VLOOKUP($E20,'v2 Master'!$A:$L,COLUMN()-24,FALSE)</f>
        <v>#N/A</v>
      </c>
      <c r="AA20" s="1" t="e">
        <f>VLOOKUP($E20,'v2 Master'!$A:$L,COLUMN()-24,FALSE)</f>
        <v>#N/A</v>
      </c>
      <c r="AB20" s="13" t="e">
        <f>VLOOKUP($E20,'v2 Master'!$A:$L,COLUMN()-24,FALSE)</f>
        <v>#N/A</v>
      </c>
      <c r="AC20" s="1" t="e">
        <f>VLOOKUP($E20,'v2 Master'!$A:$L,COLUMN()-24,FALSE)</f>
        <v>#N/A</v>
      </c>
      <c r="AD20" s="1" t="e">
        <f>VLOOKUP($E20,'v2 Master'!$A:$L,COLUMN()-24,FALSE)</f>
        <v>#N/A</v>
      </c>
      <c r="AE20" s="1" t="e">
        <f>VLOOKUP($E20,'v2 Master'!$A:$L,COLUMN()-24,FALSE)</f>
        <v>#N/A</v>
      </c>
      <c r="AF20" s="13" t="e">
        <f>VLOOKUP($E20,'v2 Master'!$A:$L,COLUMN()-24,FALSE)</f>
        <v>#N/A</v>
      </c>
      <c r="AG20" s="13" t="e">
        <f>VLOOKUP($E20,'v2 Master'!$A:$L,COLUMN()-24,FALSE)</f>
        <v>#N/A</v>
      </c>
      <c r="AH20" s="1" t="e">
        <f>VLOOKUP($E20,'v2 Master'!$A:$L,COLUMN()-24,FALSE)</f>
        <v>#N/A</v>
      </c>
      <c r="AI20" s="1" t="e">
        <f>VLOOKUP($E20,'v2 Master'!$A:$L,COLUMN()-24,FALSE)</f>
        <v>#N/A</v>
      </c>
      <c r="AJ20" s="1" t="e">
        <f>VLOOKUP($E20,'v2 Master'!$A:$L,COLUMN()-24,FALSE)</f>
        <v>#N/A</v>
      </c>
    </row>
    <row r="21" spans="2:36" x14ac:dyDescent="0.25">
      <c r="B21" s="1">
        <v>17</v>
      </c>
      <c r="C21" s="1" t="str">
        <f>IF('AT-4'!C35="","",'AT-4'!C35)</f>
        <v/>
      </c>
      <c r="D21" s="1" t="str">
        <f>IF('AT-4'!D35="","",'AT-4'!D35)</f>
        <v/>
      </c>
      <c r="E21" s="1" t="str">
        <f>IF('AT-4'!E35="","",'AT-4'!E35)</f>
        <v/>
      </c>
      <c r="F21" s="1" t="str">
        <f>IF('AT-4'!F35="","",'AT-4'!F35)</f>
        <v/>
      </c>
      <c r="G21" s="1" t="str">
        <f>IF('AT-4'!G35="","",'AT-4'!G35)</f>
        <v/>
      </c>
      <c r="H21" s="35" t="str">
        <f>IF('AT-4'!H35="","",'AT-4'!H35)</f>
        <v/>
      </c>
      <c r="I21" s="35" t="str">
        <f>IF('AT-4'!I35="","",'AT-4'!I35)</f>
        <v/>
      </c>
      <c r="J21" s="1" t="str">
        <f>IF('AT-4'!J35="","",'AT-4'!J35)</f>
        <v>(グループ設定なし)</v>
      </c>
      <c r="K21" s="13" t="str">
        <f>IF($D21="スポンサー",'AT-4'!K35,IF($D21="Ver.2.0(マッチング)",Z21,IF($D21="Ver.2.0+スポンサー",Z21,"")))</f>
        <v/>
      </c>
      <c r="L21" s="13" t="str">
        <f>IF($D21="スポンサー",'AT-4'!L35,IF($D21="Ver.2.0(マッチング)",AA21,IF($D21="Ver.2.0+スポンサー",AA21,"")))</f>
        <v/>
      </c>
      <c r="M21" s="13" t="str">
        <f>IF($D21="スポンサー",'AT-4'!M35,IF($D21="Ver.2.0(マッチング)",AB21,IF($D21="Ver.2.0+スポンサー",AB21,"")))</f>
        <v/>
      </c>
      <c r="N21" s="1" t="str">
        <f>IF($D21="スポンサー",'AT-4'!N35,IF($D21="Ver.2.0(マッチング)",AC21,IF($D21="Ver.2.0+スポンサー",AC21,"")))</f>
        <v/>
      </c>
      <c r="O21" s="13" t="str">
        <f>IF($D21="スポンサー",'AT-4'!O35,IF($D21="Ver.2.0(マッチング)",AD21,IF($D21="Ver.2.0+スポンサー",'AT-4'!O35,"")))</f>
        <v/>
      </c>
      <c r="P21" s="13" t="str">
        <f>IF($D21="スポンサー",'AT-4'!P35,IF($D21="Ver.2.0(マッチング)",AE21,IF($D21="Ver.2.0+スポンサー",AE21,"")))</f>
        <v/>
      </c>
      <c r="Q21" s="13" t="str">
        <f>IF($D21="スポンサー",'AT-4'!Q35,IF($D21="Ver.2.0(マッチング)",AF21,IF($D21="Ver.2.0+スポンサー",AF21/AD21*O21,"")))</f>
        <v/>
      </c>
      <c r="R21" s="13" t="str">
        <f>IF($D21="スポンサー",'AT-4'!R35,IF($D21="Ver.2.0(マッチング)",AG21,IF($D21="Ver.2.0+スポンサー",AG21,"")))</f>
        <v/>
      </c>
      <c r="S21" s="13" t="str">
        <f>IF($D21="スポンサー",'AT-4'!S35,IF($D21="Ver.2.0(マッチング)",AH21,IF($D21="Ver.2.0+スポンサー",AH21,"")))</f>
        <v/>
      </c>
      <c r="T21" s="13" t="str">
        <f>IF($D21="スポンサー",'AT-4'!T35,IF($D21="Ver.2.0(マッチング)",AI21,IF($D21="Ver.2.0+スポンサー",AI21,"")))</f>
        <v/>
      </c>
      <c r="U21" s="13" t="str">
        <f>IF($D21="スポンサー",'AT-4'!U35,IF($D21="Ver.2.0(マッチング)",AJ21,IF($D21="Ver.2.0+スポンサー",AJ21,"")))</f>
        <v/>
      </c>
      <c r="V21" s="13" t="str">
        <f>IF($D21="スポンサー",'AT-4'!V35,IF($D21="Ver.2.0(マッチング)",AK21,IF($D21="Ver.2.0+スポンサー",AK21,"")))</f>
        <v/>
      </c>
      <c r="W21" s="13" t="str">
        <f>IF($D21="スポンサー",'AT-4'!W35,IF($D21="Ver.2.0(マッチング)",AL21,IF($D21="Ver.2.0+スポンサー",AL21,"")))</f>
        <v/>
      </c>
      <c r="Z21" s="1" t="e">
        <f>VLOOKUP($E21,'v2 Master'!$A:$L,COLUMN()-24,FALSE)</f>
        <v>#N/A</v>
      </c>
      <c r="AA21" s="1" t="e">
        <f>VLOOKUP($E21,'v2 Master'!$A:$L,COLUMN()-24,FALSE)</f>
        <v>#N/A</v>
      </c>
      <c r="AB21" s="13" t="e">
        <f>VLOOKUP($E21,'v2 Master'!$A:$L,COLUMN()-24,FALSE)</f>
        <v>#N/A</v>
      </c>
      <c r="AC21" s="1" t="e">
        <f>VLOOKUP($E21,'v2 Master'!$A:$L,COLUMN()-24,FALSE)</f>
        <v>#N/A</v>
      </c>
      <c r="AD21" s="1" t="e">
        <f>VLOOKUP($E21,'v2 Master'!$A:$L,COLUMN()-24,FALSE)</f>
        <v>#N/A</v>
      </c>
      <c r="AE21" s="1" t="e">
        <f>VLOOKUP($E21,'v2 Master'!$A:$L,COLUMN()-24,FALSE)</f>
        <v>#N/A</v>
      </c>
      <c r="AF21" s="13" t="e">
        <f>VLOOKUP($E21,'v2 Master'!$A:$L,COLUMN()-24,FALSE)</f>
        <v>#N/A</v>
      </c>
      <c r="AG21" s="13" t="e">
        <f>VLOOKUP($E21,'v2 Master'!$A:$L,COLUMN()-24,FALSE)</f>
        <v>#N/A</v>
      </c>
      <c r="AH21" s="1" t="e">
        <f>VLOOKUP($E21,'v2 Master'!$A:$L,COLUMN()-24,FALSE)</f>
        <v>#N/A</v>
      </c>
      <c r="AI21" s="1" t="e">
        <f>VLOOKUP($E21,'v2 Master'!$A:$L,COLUMN()-24,FALSE)</f>
        <v>#N/A</v>
      </c>
      <c r="AJ21" s="1" t="e">
        <f>VLOOKUP($E21,'v2 Master'!$A:$L,COLUMN()-24,FALSE)</f>
        <v>#N/A</v>
      </c>
    </row>
    <row r="22" spans="2:36" x14ac:dyDescent="0.25">
      <c r="B22" s="1">
        <v>18</v>
      </c>
      <c r="C22" s="1" t="str">
        <f>IF('AT-4'!C36="","",'AT-4'!C36)</f>
        <v/>
      </c>
      <c r="D22" s="1" t="str">
        <f>IF('AT-4'!D36="","",'AT-4'!D36)</f>
        <v/>
      </c>
      <c r="E22" s="1" t="str">
        <f>IF('AT-4'!E36="","",'AT-4'!E36)</f>
        <v/>
      </c>
      <c r="F22" s="1" t="str">
        <f>IF('AT-4'!F36="","",'AT-4'!F36)</f>
        <v/>
      </c>
      <c r="G22" s="1" t="str">
        <f>IF('AT-4'!G36="","",'AT-4'!G36)</f>
        <v/>
      </c>
      <c r="H22" s="35" t="str">
        <f>IF('AT-4'!H36="","",'AT-4'!H36)</f>
        <v/>
      </c>
      <c r="I22" s="35" t="str">
        <f>IF('AT-4'!I36="","",'AT-4'!I36)</f>
        <v/>
      </c>
      <c r="J22" s="1" t="str">
        <f>IF('AT-4'!J36="","",'AT-4'!J36)</f>
        <v>(グループ設定なし)</v>
      </c>
      <c r="K22" s="13" t="str">
        <f>IF($D22="スポンサー",'AT-4'!K36,IF($D22="Ver.2.0(マッチング)",Z22,IF($D22="Ver.2.0+スポンサー",Z22,"")))</f>
        <v/>
      </c>
      <c r="L22" s="13" t="str">
        <f>IF($D22="スポンサー",'AT-4'!L36,IF($D22="Ver.2.0(マッチング)",AA22,IF($D22="Ver.2.0+スポンサー",AA22,"")))</f>
        <v/>
      </c>
      <c r="M22" s="13" t="str">
        <f>IF($D22="スポンサー",'AT-4'!M36,IF($D22="Ver.2.0(マッチング)",AB22,IF($D22="Ver.2.0+スポンサー",AB22,"")))</f>
        <v/>
      </c>
      <c r="N22" s="1" t="str">
        <f>IF($D22="スポンサー",'AT-4'!N36,IF($D22="Ver.2.0(マッチング)",AC22,IF($D22="Ver.2.0+スポンサー",AC22,"")))</f>
        <v/>
      </c>
      <c r="O22" s="13" t="str">
        <f>IF($D22="スポンサー",'AT-4'!O36,IF($D22="Ver.2.0(マッチング)",AD22,IF($D22="Ver.2.0+スポンサー",'AT-4'!O36,"")))</f>
        <v/>
      </c>
      <c r="P22" s="13" t="str">
        <f>IF($D22="スポンサー",'AT-4'!P36,IF($D22="Ver.2.0(マッチング)",AE22,IF($D22="Ver.2.0+スポンサー",AE22,"")))</f>
        <v/>
      </c>
      <c r="Q22" s="13" t="str">
        <f>IF($D22="スポンサー",'AT-4'!Q36,IF($D22="Ver.2.0(マッチング)",AF22,IF($D22="Ver.2.0+スポンサー",AF22/AD22*O22,"")))</f>
        <v/>
      </c>
      <c r="R22" s="13" t="str">
        <f>IF($D22="スポンサー",'AT-4'!R36,IF($D22="Ver.2.0(マッチング)",AG22,IF($D22="Ver.2.0+スポンサー",AG22,"")))</f>
        <v/>
      </c>
      <c r="S22" s="13" t="str">
        <f>IF($D22="スポンサー",'AT-4'!S36,IF($D22="Ver.2.0(マッチング)",AH22,IF($D22="Ver.2.0+スポンサー",AH22,"")))</f>
        <v/>
      </c>
      <c r="T22" s="13" t="str">
        <f>IF($D22="スポンサー",'AT-4'!T36,IF($D22="Ver.2.0(マッチング)",AI22,IF($D22="Ver.2.0+スポンサー",AI22,"")))</f>
        <v/>
      </c>
      <c r="U22" s="13" t="str">
        <f>IF($D22="スポンサー",'AT-4'!U36,IF($D22="Ver.2.0(マッチング)",AJ22,IF($D22="Ver.2.0+スポンサー",AJ22,"")))</f>
        <v/>
      </c>
      <c r="V22" s="13" t="str">
        <f>IF($D22="スポンサー",'AT-4'!V36,IF($D22="Ver.2.0(マッチング)",AK22,IF($D22="Ver.2.0+スポンサー",AK22,"")))</f>
        <v/>
      </c>
      <c r="W22" s="13" t="str">
        <f>IF($D22="スポンサー",'AT-4'!W36,IF($D22="Ver.2.0(マッチング)",AL22,IF($D22="Ver.2.0+スポンサー",AL22,"")))</f>
        <v/>
      </c>
      <c r="Z22" s="1" t="e">
        <f>VLOOKUP($E22,'v2 Master'!$A:$L,COLUMN()-24,FALSE)</f>
        <v>#N/A</v>
      </c>
      <c r="AA22" s="1" t="e">
        <f>VLOOKUP($E22,'v2 Master'!$A:$L,COLUMN()-24,FALSE)</f>
        <v>#N/A</v>
      </c>
      <c r="AB22" s="13" t="e">
        <f>VLOOKUP($E22,'v2 Master'!$A:$L,COLUMN()-24,FALSE)</f>
        <v>#N/A</v>
      </c>
      <c r="AC22" s="1" t="e">
        <f>VLOOKUP($E22,'v2 Master'!$A:$L,COLUMN()-24,FALSE)</f>
        <v>#N/A</v>
      </c>
      <c r="AD22" s="1" t="e">
        <f>VLOOKUP($E22,'v2 Master'!$A:$L,COLUMN()-24,FALSE)</f>
        <v>#N/A</v>
      </c>
      <c r="AE22" s="1" t="e">
        <f>VLOOKUP($E22,'v2 Master'!$A:$L,COLUMN()-24,FALSE)</f>
        <v>#N/A</v>
      </c>
      <c r="AF22" s="13" t="e">
        <f>VLOOKUP($E22,'v2 Master'!$A:$L,COLUMN()-24,FALSE)</f>
        <v>#N/A</v>
      </c>
      <c r="AG22" s="13" t="e">
        <f>VLOOKUP($E22,'v2 Master'!$A:$L,COLUMN()-24,FALSE)</f>
        <v>#N/A</v>
      </c>
      <c r="AH22" s="1" t="e">
        <f>VLOOKUP($E22,'v2 Master'!$A:$L,COLUMN()-24,FALSE)</f>
        <v>#N/A</v>
      </c>
      <c r="AI22" s="1" t="e">
        <f>VLOOKUP($E22,'v2 Master'!$A:$L,COLUMN()-24,FALSE)</f>
        <v>#N/A</v>
      </c>
      <c r="AJ22" s="1" t="e">
        <f>VLOOKUP($E22,'v2 Master'!$A:$L,COLUMN()-24,FALSE)</f>
        <v>#N/A</v>
      </c>
    </row>
    <row r="23" spans="2:36" x14ac:dyDescent="0.25">
      <c r="B23" s="1">
        <v>19</v>
      </c>
      <c r="C23" s="1" t="str">
        <f>IF('AT-4'!C37="","",'AT-4'!C37)</f>
        <v/>
      </c>
      <c r="D23" s="1" t="str">
        <f>IF('AT-4'!D37="","",'AT-4'!D37)</f>
        <v/>
      </c>
      <c r="E23" s="1" t="str">
        <f>IF('AT-4'!E37="","",'AT-4'!E37)</f>
        <v/>
      </c>
      <c r="F23" s="1" t="str">
        <f>IF('AT-4'!F37="","",'AT-4'!F37)</f>
        <v/>
      </c>
      <c r="G23" s="1" t="str">
        <f>IF('AT-4'!G37="","",'AT-4'!G37)</f>
        <v/>
      </c>
      <c r="H23" s="35" t="str">
        <f>IF('AT-4'!H37="","",'AT-4'!H37)</f>
        <v/>
      </c>
      <c r="I23" s="35" t="str">
        <f>IF('AT-4'!I37="","",'AT-4'!I37)</f>
        <v/>
      </c>
      <c r="J23" s="1" t="str">
        <f>IF('AT-4'!J37="","",'AT-4'!J37)</f>
        <v>(グループ設定なし)</v>
      </c>
      <c r="K23" s="13" t="str">
        <f>IF($D23="スポンサー",'AT-4'!K37,IF($D23="Ver.2.0(マッチング)",Z23,IF($D23="Ver.2.0+スポンサー",Z23,"")))</f>
        <v/>
      </c>
      <c r="L23" s="13" t="str">
        <f>IF($D23="スポンサー",'AT-4'!L37,IF($D23="Ver.2.0(マッチング)",AA23,IF($D23="Ver.2.0+スポンサー",AA23,"")))</f>
        <v/>
      </c>
      <c r="M23" s="13" t="str">
        <f>IF($D23="スポンサー",'AT-4'!M37,IF($D23="Ver.2.0(マッチング)",AB23,IF($D23="Ver.2.0+スポンサー",AB23,"")))</f>
        <v/>
      </c>
      <c r="N23" s="1" t="str">
        <f>IF($D23="スポンサー",'AT-4'!N37,IF($D23="Ver.2.0(マッチング)",AC23,IF($D23="Ver.2.0+スポンサー",AC23,"")))</f>
        <v/>
      </c>
      <c r="O23" s="13" t="str">
        <f>IF($D23="スポンサー",'AT-4'!O37,IF($D23="Ver.2.0(マッチング)",AD23,IF($D23="Ver.2.0+スポンサー",'AT-4'!O37,"")))</f>
        <v/>
      </c>
      <c r="P23" s="13" t="str">
        <f>IF($D23="スポンサー",'AT-4'!P37,IF($D23="Ver.2.0(マッチング)",AE23,IF($D23="Ver.2.0+スポンサー",AE23,"")))</f>
        <v/>
      </c>
      <c r="Q23" s="13" t="str">
        <f>IF($D23="スポンサー",'AT-4'!Q37,IF($D23="Ver.2.0(マッチング)",AF23,IF($D23="Ver.2.0+スポンサー",AF23/AD23*O23,"")))</f>
        <v/>
      </c>
      <c r="R23" s="13" t="str">
        <f>IF($D23="スポンサー",'AT-4'!R37,IF($D23="Ver.2.0(マッチング)",AG23,IF($D23="Ver.2.0+スポンサー",AG23,"")))</f>
        <v/>
      </c>
      <c r="S23" s="13" t="str">
        <f>IF($D23="スポンサー",'AT-4'!S37,IF($D23="Ver.2.0(マッチング)",AH23,IF($D23="Ver.2.0+スポンサー",AH23,"")))</f>
        <v/>
      </c>
      <c r="T23" s="13" t="str">
        <f>IF($D23="スポンサー",'AT-4'!T37,IF($D23="Ver.2.0(マッチング)",AI23,IF($D23="Ver.2.0+スポンサー",AI23,"")))</f>
        <v/>
      </c>
      <c r="U23" s="13" t="str">
        <f>IF($D23="スポンサー",'AT-4'!U37,IF($D23="Ver.2.0(マッチング)",AJ23,IF($D23="Ver.2.0+スポンサー",AJ23,"")))</f>
        <v/>
      </c>
      <c r="V23" s="13" t="str">
        <f>IF($D23="スポンサー",'AT-4'!V37,IF($D23="Ver.2.0(マッチング)",AK23,IF($D23="Ver.2.0+スポンサー",AK23,"")))</f>
        <v/>
      </c>
      <c r="W23" s="13" t="str">
        <f>IF($D23="スポンサー",'AT-4'!W37,IF($D23="Ver.2.0(マッチング)",AL23,IF($D23="Ver.2.0+スポンサー",AL23,"")))</f>
        <v/>
      </c>
      <c r="Z23" s="1" t="e">
        <f>VLOOKUP($E23,'v2 Master'!$A:$L,COLUMN()-24,FALSE)</f>
        <v>#N/A</v>
      </c>
      <c r="AA23" s="1" t="e">
        <f>VLOOKUP($E23,'v2 Master'!$A:$L,COLUMN()-24,FALSE)</f>
        <v>#N/A</v>
      </c>
      <c r="AB23" s="13" t="e">
        <f>VLOOKUP($E23,'v2 Master'!$A:$L,COLUMN()-24,FALSE)</f>
        <v>#N/A</v>
      </c>
      <c r="AC23" s="1" t="e">
        <f>VLOOKUP($E23,'v2 Master'!$A:$L,COLUMN()-24,FALSE)</f>
        <v>#N/A</v>
      </c>
      <c r="AD23" s="1" t="e">
        <f>VLOOKUP($E23,'v2 Master'!$A:$L,COLUMN()-24,FALSE)</f>
        <v>#N/A</v>
      </c>
      <c r="AE23" s="1" t="e">
        <f>VLOOKUP($E23,'v2 Master'!$A:$L,COLUMN()-24,FALSE)</f>
        <v>#N/A</v>
      </c>
      <c r="AF23" s="13" t="e">
        <f>VLOOKUP($E23,'v2 Master'!$A:$L,COLUMN()-24,FALSE)</f>
        <v>#N/A</v>
      </c>
      <c r="AG23" s="13" t="e">
        <f>VLOOKUP($E23,'v2 Master'!$A:$L,COLUMN()-24,FALSE)</f>
        <v>#N/A</v>
      </c>
      <c r="AH23" s="1" t="e">
        <f>VLOOKUP($E23,'v2 Master'!$A:$L,COLUMN()-24,FALSE)</f>
        <v>#N/A</v>
      </c>
      <c r="AI23" s="1" t="e">
        <f>VLOOKUP($E23,'v2 Master'!$A:$L,COLUMN()-24,FALSE)</f>
        <v>#N/A</v>
      </c>
      <c r="AJ23" s="1" t="e">
        <f>VLOOKUP($E23,'v2 Master'!$A:$L,COLUMN()-24,FALSE)</f>
        <v>#N/A</v>
      </c>
    </row>
    <row r="24" spans="2:36" x14ac:dyDescent="0.25">
      <c r="B24" s="1">
        <v>20</v>
      </c>
      <c r="C24" s="1" t="str">
        <f>IF('AT-4'!C38="","",'AT-4'!C38)</f>
        <v/>
      </c>
      <c r="D24" s="1" t="str">
        <f>IF('AT-4'!D38="","",'AT-4'!D38)</f>
        <v/>
      </c>
      <c r="E24" s="1" t="str">
        <f>IF('AT-4'!E38="","",'AT-4'!E38)</f>
        <v/>
      </c>
      <c r="F24" s="1" t="str">
        <f>IF('AT-4'!F38="","",'AT-4'!F38)</f>
        <v/>
      </c>
      <c r="G24" s="1" t="str">
        <f>IF('AT-4'!G38="","",'AT-4'!G38)</f>
        <v/>
      </c>
      <c r="H24" s="35" t="str">
        <f>IF('AT-4'!H38="","",'AT-4'!H38)</f>
        <v/>
      </c>
      <c r="I24" s="35" t="str">
        <f>IF('AT-4'!I38="","",'AT-4'!I38)</f>
        <v/>
      </c>
      <c r="J24" s="1" t="str">
        <f>IF('AT-4'!J38="","",'AT-4'!J38)</f>
        <v>(グループ設定なし)</v>
      </c>
      <c r="K24" s="13" t="str">
        <f>IF($D24="スポンサー",'AT-4'!K38,IF($D24="Ver.2.0(マッチング)",Z24,IF($D24="Ver.2.0+スポンサー",Z24,"")))</f>
        <v/>
      </c>
      <c r="L24" s="13" t="str">
        <f>IF($D24="スポンサー",'AT-4'!L38,IF($D24="Ver.2.0(マッチング)",AA24,IF($D24="Ver.2.0+スポンサー",AA24,"")))</f>
        <v/>
      </c>
      <c r="M24" s="13" t="str">
        <f>IF($D24="スポンサー",'AT-4'!M38,IF($D24="Ver.2.0(マッチング)",AB24,IF($D24="Ver.2.0+スポンサー",AB24,"")))</f>
        <v/>
      </c>
      <c r="N24" s="1" t="str">
        <f>IF($D24="スポンサー",'AT-4'!N38,IF($D24="Ver.2.0(マッチング)",AC24,IF($D24="Ver.2.0+スポンサー",AC24,"")))</f>
        <v/>
      </c>
      <c r="O24" s="13" t="str">
        <f>IF($D24="スポンサー",'AT-4'!O38,IF($D24="Ver.2.0(マッチング)",AD24,IF($D24="Ver.2.0+スポンサー",'AT-4'!O38,"")))</f>
        <v/>
      </c>
      <c r="P24" s="13" t="str">
        <f>IF($D24="スポンサー",'AT-4'!P38,IF($D24="Ver.2.0(マッチング)",AE24,IF($D24="Ver.2.0+スポンサー",AE24,"")))</f>
        <v/>
      </c>
      <c r="Q24" s="13" t="str">
        <f>IF($D24="スポンサー",'AT-4'!Q38,IF($D24="Ver.2.0(マッチング)",AF24,IF($D24="Ver.2.0+スポンサー",AF24/AD24*O24,"")))</f>
        <v/>
      </c>
      <c r="R24" s="13" t="str">
        <f>IF($D24="スポンサー",'AT-4'!R38,IF($D24="Ver.2.0(マッチング)",AG24,IF($D24="Ver.2.0+スポンサー",AG24,"")))</f>
        <v/>
      </c>
      <c r="S24" s="13" t="str">
        <f>IF($D24="スポンサー",'AT-4'!S38,IF($D24="Ver.2.0(マッチング)",AH24,IF($D24="Ver.2.0+スポンサー",AH24,"")))</f>
        <v/>
      </c>
      <c r="T24" s="13" t="str">
        <f>IF($D24="スポンサー",'AT-4'!T38,IF($D24="Ver.2.0(マッチング)",AI24,IF($D24="Ver.2.0+スポンサー",AI24,"")))</f>
        <v/>
      </c>
      <c r="U24" s="13" t="str">
        <f>IF($D24="スポンサー",'AT-4'!U38,IF($D24="Ver.2.0(マッチング)",AJ24,IF($D24="Ver.2.0+スポンサー",AJ24,"")))</f>
        <v/>
      </c>
      <c r="V24" s="13" t="str">
        <f>IF($D24="スポンサー",'AT-4'!V38,IF($D24="Ver.2.0(マッチング)",AK24,IF($D24="Ver.2.0+スポンサー",AK24,"")))</f>
        <v/>
      </c>
      <c r="W24" s="13" t="str">
        <f>IF($D24="スポンサー",'AT-4'!W38,IF($D24="Ver.2.0(マッチング)",AL24,IF($D24="Ver.2.0+スポンサー",AL24,"")))</f>
        <v/>
      </c>
      <c r="Z24" s="1" t="e">
        <f>VLOOKUP($E24,'v2 Master'!$A:$L,COLUMN()-24,FALSE)</f>
        <v>#N/A</v>
      </c>
      <c r="AA24" s="1" t="e">
        <f>VLOOKUP($E24,'v2 Master'!$A:$L,COLUMN()-24,FALSE)</f>
        <v>#N/A</v>
      </c>
      <c r="AB24" s="13" t="e">
        <f>VLOOKUP($E24,'v2 Master'!$A:$L,COLUMN()-24,FALSE)</f>
        <v>#N/A</v>
      </c>
      <c r="AC24" s="1" t="e">
        <f>VLOOKUP($E24,'v2 Master'!$A:$L,COLUMN()-24,FALSE)</f>
        <v>#N/A</v>
      </c>
      <c r="AD24" s="1" t="e">
        <f>VLOOKUP($E24,'v2 Master'!$A:$L,COLUMN()-24,FALSE)</f>
        <v>#N/A</v>
      </c>
      <c r="AE24" s="1" t="e">
        <f>VLOOKUP($E24,'v2 Master'!$A:$L,COLUMN()-24,FALSE)</f>
        <v>#N/A</v>
      </c>
      <c r="AF24" s="13" t="e">
        <f>VLOOKUP($E24,'v2 Master'!$A:$L,COLUMN()-24,FALSE)</f>
        <v>#N/A</v>
      </c>
      <c r="AG24" s="13" t="e">
        <f>VLOOKUP($E24,'v2 Master'!$A:$L,COLUMN()-24,FALSE)</f>
        <v>#N/A</v>
      </c>
      <c r="AH24" s="1" t="e">
        <f>VLOOKUP($E24,'v2 Master'!$A:$L,COLUMN()-24,FALSE)</f>
        <v>#N/A</v>
      </c>
      <c r="AI24" s="1" t="e">
        <f>VLOOKUP($E24,'v2 Master'!$A:$L,COLUMN()-24,FALSE)</f>
        <v>#N/A</v>
      </c>
      <c r="AJ24" s="1" t="e">
        <f>VLOOKUP($E24,'v2 Master'!$A:$L,COLUMN()-24,FALSE)</f>
        <v>#N/A</v>
      </c>
    </row>
    <row r="25" spans="2:36" x14ac:dyDescent="0.25">
      <c r="B25" s="1">
        <v>21</v>
      </c>
      <c r="C25" s="1" t="str">
        <f>IF('AT-4'!C39="","",'AT-4'!C39)</f>
        <v/>
      </c>
      <c r="D25" s="1" t="str">
        <f>IF('AT-4'!D39="","",'AT-4'!D39)</f>
        <v/>
      </c>
      <c r="E25" s="1" t="str">
        <f>IF('AT-4'!E39="","",'AT-4'!E39)</f>
        <v/>
      </c>
      <c r="F25" s="1" t="str">
        <f>IF('AT-4'!F39="","",'AT-4'!F39)</f>
        <v/>
      </c>
      <c r="G25" s="1" t="str">
        <f>IF('AT-4'!G39="","",'AT-4'!G39)</f>
        <v/>
      </c>
      <c r="H25" s="35" t="str">
        <f>IF('AT-4'!H39="","",'AT-4'!H39)</f>
        <v/>
      </c>
      <c r="I25" s="35" t="str">
        <f>IF('AT-4'!I39="","",'AT-4'!I39)</f>
        <v/>
      </c>
      <c r="J25" s="1" t="str">
        <f>IF('AT-4'!J39="","",'AT-4'!J39)</f>
        <v>(グループ設定なし)</v>
      </c>
      <c r="K25" s="13" t="str">
        <f>IF($D25="スポンサー",'AT-4'!K39,IF($D25="Ver.2.0(マッチング)",Z25,IF($D25="Ver.2.0+スポンサー",Z25,"")))</f>
        <v/>
      </c>
      <c r="L25" s="13" t="str">
        <f>IF($D25="スポンサー",'AT-4'!L39,IF($D25="Ver.2.0(マッチング)",AA25,IF($D25="Ver.2.0+スポンサー",AA25,"")))</f>
        <v/>
      </c>
      <c r="M25" s="13" t="str">
        <f>IF($D25="スポンサー",'AT-4'!M39,IF($D25="Ver.2.0(マッチング)",AB25,IF($D25="Ver.2.0+スポンサー",AB25,"")))</f>
        <v/>
      </c>
      <c r="N25" s="1" t="str">
        <f>IF($D25="スポンサー",'AT-4'!N39,IF($D25="Ver.2.0(マッチング)",AC25,IF($D25="Ver.2.0+スポンサー",AC25,"")))</f>
        <v/>
      </c>
      <c r="O25" s="13" t="str">
        <f>IF($D25="スポンサー",'AT-4'!O39,IF($D25="Ver.2.0(マッチング)",AD25,IF($D25="Ver.2.0+スポンサー",'AT-4'!O39,"")))</f>
        <v/>
      </c>
      <c r="P25" s="13" t="str">
        <f>IF($D25="スポンサー",'AT-4'!P39,IF($D25="Ver.2.0(マッチング)",AE25,IF($D25="Ver.2.0+スポンサー",AE25,"")))</f>
        <v/>
      </c>
      <c r="Q25" s="13" t="str">
        <f>IF($D25="スポンサー",'AT-4'!Q39,IF($D25="Ver.2.0(マッチング)",AF25,IF($D25="Ver.2.0+スポンサー",AF25/AD25*O25,"")))</f>
        <v/>
      </c>
      <c r="R25" s="13" t="str">
        <f>IF($D25="スポンサー",'AT-4'!R39,IF($D25="Ver.2.0(マッチング)",AG25,IF($D25="Ver.2.0+スポンサー",AG25,"")))</f>
        <v/>
      </c>
      <c r="S25" s="13" t="str">
        <f>IF($D25="スポンサー",'AT-4'!S39,IF($D25="Ver.2.0(マッチング)",AH25,IF($D25="Ver.2.0+スポンサー",AH25,"")))</f>
        <v/>
      </c>
      <c r="T25" s="13" t="str">
        <f>IF($D25="スポンサー",'AT-4'!T39,IF($D25="Ver.2.0(マッチング)",AI25,IF($D25="Ver.2.0+スポンサー",AI25,"")))</f>
        <v/>
      </c>
      <c r="U25" s="13" t="str">
        <f>IF($D25="スポンサー",'AT-4'!U39,IF($D25="Ver.2.0(マッチング)",AJ25,IF($D25="Ver.2.0+スポンサー",AJ25,"")))</f>
        <v/>
      </c>
      <c r="V25" s="13" t="str">
        <f>IF($D25="スポンサー",'AT-4'!V39,IF($D25="Ver.2.0(マッチング)",AK25,IF($D25="Ver.2.0+スポンサー",AK25,"")))</f>
        <v/>
      </c>
      <c r="W25" s="13" t="str">
        <f>IF($D25="スポンサー",'AT-4'!W39,IF($D25="Ver.2.0(マッチング)",AL25,IF($D25="Ver.2.0+スポンサー",AL25,"")))</f>
        <v/>
      </c>
      <c r="Z25" s="1" t="e">
        <f>VLOOKUP($E25,'v2 Master'!$A:$L,COLUMN()-24,FALSE)</f>
        <v>#N/A</v>
      </c>
      <c r="AA25" s="1" t="e">
        <f>VLOOKUP($E25,'v2 Master'!$A:$L,COLUMN()-24,FALSE)</f>
        <v>#N/A</v>
      </c>
      <c r="AB25" s="13" t="e">
        <f>VLOOKUP($E25,'v2 Master'!$A:$L,COLUMN()-24,FALSE)</f>
        <v>#N/A</v>
      </c>
      <c r="AC25" s="1" t="e">
        <f>VLOOKUP($E25,'v2 Master'!$A:$L,COLUMN()-24,FALSE)</f>
        <v>#N/A</v>
      </c>
      <c r="AD25" s="1" t="e">
        <f>VLOOKUP($E25,'v2 Master'!$A:$L,COLUMN()-24,FALSE)</f>
        <v>#N/A</v>
      </c>
      <c r="AE25" s="1" t="e">
        <f>VLOOKUP($E25,'v2 Master'!$A:$L,COLUMN()-24,FALSE)</f>
        <v>#N/A</v>
      </c>
      <c r="AF25" s="13" t="e">
        <f>VLOOKUP($E25,'v2 Master'!$A:$L,COLUMN()-24,FALSE)</f>
        <v>#N/A</v>
      </c>
      <c r="AG25" s="13" t="e">
        <f>VLOOKUP($E25,'v2 Master'!$A:$L,COLUMN()-24,FALSE)</f>
        <v>#N/A</v>
      </c>
      <c r="AH25" s="1" t="e">
        <f>VLOOKUP($E25,'v2 Master'!$A:$L,COLUMN()-24,FALSE)</f>
        <v>#N/A</v>
      </c>
      <c r="AI25" s="1" t="e">
        <f>VLOOKUP($E25,'v2 Master'!$A:$L,COLUMN()-24,FALSE)</f>
        <v>#N/A</v>
      </c>
      <c r="AJ25" s="1" t="e">
        <f>VLOOKUP($E25,'v2 Master'!$A:$L,COLUMN()-24,FALSE)</f>
        <v>#N/A</v>
      </c>
    </row>
    <row r="26" spans="2:36" x14ac:dyDescent="0.25">
      <c r="B26" s="1">
        <v>22</v>
      </c>
      <c r="C26" s="1" t="str">
        <f>IF('AT-4'!C40="","",'AT-4'!C40)</f>
        <v/>
      </c>
      <c r="D26" s="1" t="str">
        <f>IF('AT-4'!D40="","",'AT-4'!D40)</f>
        <v/>
      </c>
      <c r="E26" s="1" t="str">
        <f>IF('AT-4'!E40="","",'AT-4'!E40)</f>
        <v/>
      </c>
      <c r="F26" s="1" t="str">
        <f>IF('AT-4'!F40="","",'AT-4'!F40)</f>
        <v/>
      </c>
      <c r="G26" s="1" t="str">
        <f>IF('AT-4'!G40="","",'AT-4'!G40)</f>
        <v/>
      </c>
      <c r="H26" s="35" t="str">
        <f>IF('AT-4'!H40="","",'AT-4'!H40)</f>
        <v/>
      </c>
      <c r="I26" s="35" t="str">
        <f>IF('AT-4'!I40="","",'AT-4'!I40)</f>
        <v/>
      </c>
      <c r="J26" s="1" t="str">
        <f>IF('AT-4'!J40="","",'AT-4'!J40)</f>
        <v>(グループ設定なし)</v>
      </c>
      <c r="K26" s="13" t="str">
        <f>IF($D26="スポンサー",'AT-4'!K40,IF($D26="Ver.2.0(マッチング)",Z26,IF($D26="Ver.2.0+スポンサー",Z26,"")))</f>
        <v/>
      </c>
      <c r="L26" s="13" t="str">
        <f>IF($D26="スポンサー",'AT-4'!L40,IF($D26="Ver.2.0(マッチング)",AA26,IF($D26="Ver.2.0+スポンサー",AA26,"")))</f>
        <v/>
      </c>
      <c r="M26" s="13" t="str">
        <f>IF($D26="スポンサー",'AT-4'!M40,IF($D26="Ver.2.0(マッチング)",AB26,IF($D26="Ver.2.0+スポンサー",AB26,"")))</f>
        <v/>
      </c>
      <c r="N26" s="1" t="str">
        <f>IF($D26="スポンサー",'AT-4'!N40,IF($D26="Ver.2.0(マッチング)",AC26,IF($D26="Ver.2.0+スポンサー",AC26,"")))</f>
        <v/>
      </c>
      <c r="O26" s="13" t="str">
        <f>IF($D26="スポンサー",'AT-4'!O40,IF($D26="Ver.2.0(マッチング)",AD26,IF($D26="Ver.2.0+スポンサー",'AT-4'!O40,"")))</f>
        <v/>
      </c>
      <c r="P26" s="13" t="str">
        <f>IF($D26="スポンサー",'AT-4'!P40,IF($D26="Ver.2.0(マッチング)",AE26,IF($D26="Ver.2.0+スポンサー",AE26,"")))</f>
        <v/>
      </c>
      <c r="Q26" s="13" t="str">
        <f>IF($D26="スポンサー",'AT-4'!Q40,IF($D26="Ver.2.0(マッチング)",AF26,IF($D26="Ver.2.0+スポンサー",AF26/AD26*O26,"")))</f>
        <v/>
      </c>
      <c r="R26" s="13" t="str">
        <f>IF($D26="スポンサー",'AT-4'!R40,IF($D26="Ver.2.0(マッチング)",AG26,IF($D26="Ver.2.0+スポンサー",AG26,"")))</f>
        <v/>
      </c>
      <c r="S26" s="13" t="str">
        <f>IF($D26="スポンサー",'AT-4'!S40,IF($D26="Ver.2.0(マッチング)",AH26,IF($D26="Ver.2.0+スポンサー",AH26,"")))</f>
        <v/>
      </c>
      <c r="T26" s="13" t="str">
        <f>IF($D26="スポンサー",'AT-4'!T40,IF($D26="Ver.2.0(マッチング)",AI26,IF($D26="Ver.2.0+スポンサー",AI26,"")))</f>
        <v/>
      </c>
      <c r="U26" s="13" t="str">
        <f>IF($D26="スポンサー",'AT-4'!U40,IF($D26="Ver.2.0(マッチング)",AJ26,IF($D26="Ver.2.0+スポンサー",AJ26,"")))</f>
        <v/>
      </c>
      <c r="V26" s="13" t="str">
        <f>IF($D26="スポンサー",'AT-4'!V40,IF($D26="Ver.2.0(マッチング)",AK26,IF($D26="Ver.2.0+スポンサー",AK26,"")))</f>
        <v/>
      </c>
      <c r="W26" s="13" t="str">
        <f>IF($D26="スポンサー",'AT-4'!W40,IF($D26="Ver.2.0(マッチング)",AL26,IF($D26="Ver.2.0+スポンサー",AL26,"")))</f>
        <v/>
      </c>
      <c r="Z26" s="1" t="e">
        <f>VLOOKUP($E26,'v2 Master'!$A:$L,COLUMN()-24,FALSE)</f>
        <v>#N/A</v>
      </c>
      <c r="AA26" s="1" t="e">
        <f>VLOOKUP($E26,'v2 Master'!$A:$L,COLUMN()-24,FALSE)</f>
        <v>#N/A</v>
      </c>
      <c r="AB26" s="13" t="e">
        <f>VLOOKUP($E26,'v2 Master'!$A:$L,COLUMN()-24,FALSE)</f>
        <v>#N/A</v>
      </c>
      <c r="AC26" s="1" t="e">
        <f>VLOOKUP($E26,'v2 Master'!$A:$L,COLUMN()-24,FALSE)</f>
        <v>#N/A</v>
      </c>
      <c r="AD26" s="1" t="e">
        <f>VLOOKUP($E26,'v2 Master'!$A:$L,COLUMN()-24,FALSE)</f>
        <v>#N/A</v>
      </c>
      <c r="AE26" s="1" t="e">
        <f>VLOOKUP($E26,'v2 Master'!$A:$L,COLUMN()-24,FALSE)</f>
        <v>#N/A</v>
      </c>
      <c r="AF26" s="13" t="e">
        <f>VLOOKUP($E26,'v2 Master'!$A:$L,COLUMN()-24,FALSE)</f>
        <v>#N/A</v>
      </c>
      <c r="AG26" s="13" t="e">
        <f>VLOOKUP($E26,'v2 Master'!$A:$L,COLUMN()-24,FALSE)</f>
        <v>#N/A</v>
      </c>
      <c r="AH26" s="1" t="e">
        <f>VLOOKUP($E26,'v2 Master'!$A:$L,COLUMN()-24,FALSE)</f>
        <v>#N/A</v>
      </c>
      <c r="AI26" s="1" t="e">
        <f>VLOOKUP($E26,'v2 Master'!$A:$L,COLUMN()-24,FALSE)</f>
        <v>#N/A</v>
      </c>
      <c r="AJ26" s="1" t="e">
        <f>VLOOKUP($E26,'v2 Master'!$A:$L,COLUMN()-24,FALSE)</f>
        <v>#N/A</v>
      </c>
    </row>
    <row r="27" spans="2:36" x14ac:dyDescent="0.25">
      <c r="B27" s="1">
        <v>23</v>
      </c>
      <c r="C27" s="1" t="str">
        <f>IF('AT-4'!C41="","",'AT-4'!C41)</f>
        <v/>
      </c>
      <c r="D27" s="1" t="str">
        <f>IF('AT-4'!D41="","",'AT-4'!D41)</f>
        <v/>
      </c>
      <c r="E27" s="1" t="str">
        <f>IF('AT-4'!E41="","",'AT-4'!E41)</f>
        <v/>
      </c>
      <c r="F27" s="1" t="str">
        <f>IF('AT-4'!F41="","",'AT-4'!F41)</f>
        <v/>
      </c>
      <c r="G27" s="1" t="str">
        <f>IF('AT-4'!G41="","",'AT-4'!G41)</f>
        <v/>
      </c>
      <c r="H27" s="35" t="str">
        <f>IF('AT-4'!H41="","",'AT-4'!H41)</f>
        <v/>
      </c>
      <c r="I27" s="35" t="str">
        <f>IF('AT-4'!I41="","",'AT-4'!I41)</f>
        <v/>
      </c>
      <c r="J27" s="1" t="str">
        <f>IF('AT-4'!J41="","",'AT-4'!J41)</f>
        <v>(グループ設定なし)</v>
      </c>
      <c r="K27" s="13" t="str">
        <f>IF($D27="スポンサー",'AT-4'!K41,IF($D27="Ver.2.0(マッチング)",Z27,IF($D27="Ver.2.0+スポンサー",Z27,"")))</f>
        <v/>
      </c>
      <c r="L27" s="13" t="str">
        <f>IF($D27="スポンサー",'AT-4'!L41,IF($D27="Ver.2.0(マッチング)",AA27,IF($D27="Ver.2.0+スポンサー",AA27,"")))</f>
        <v/>
      </c>
      <c r="M27" s="13" t="str">
        <f>IF($D27="スポンサー",'AT-4'!M41,IF($D27="Ver.2.0(マッチング)",AB27,IF($D27="Ver.2.0+スポンサー",AB27,"")))</f>
        <v/>
      </c>
      <c r="N27" s="1" t="str">
        <f>IF($D27="スポンサー",'AT-4'!N41,IF($D27="Ver.2.0(マッチング)",AC27,IF($D27="Ver.2.0+スポンサー",AC27,"")))</f>
        <v/>
      </c>
      <c r="O27" s="13" t="str">
        <f>IF($D27="スポンサー",'AT-4'!O41,IF($D27="Ver.2.0(マッチング)",AD27,IF($D27="Ver.2.0+スポンサー",'AT-4'!O41,"")))</f>
        <v/>
      </c>
      <c r="P27" s="13" t="str">
        <f>IF($D27="スポンサー",'AT-4'!P41,IF($D27="Ver.2.0(マッチング)",AE27,IF($D27="Ver.2.0+スポンサー",AE27,"")))</f>
        <v/>
      </c>
      <c r="Q27" s="13" t="str">
        <f>IF($D27="スポンサー",'AT-4'!Q41,IF($D27="Ver.2.0(マッチング)",AF27,IF($D27="Ver.2.0+スポンサー",AF27/AD27*O27,"")))</f>
        <v/>
      </c>
      <c r="R27" s="13" t="str">
        <f>IF($D27="スポンサー",'AT-4'!R41,IF($D27="Ver.2.0(マッチング)",AG27,IF($D27="Ver.2.0+スポンサー",AG27,"")))</f>
        <v/>
      </c>
      <c r="S27" s="13" t="str">
        <f>IF($D27="スポンサー",'AT-4'!S41,IF($D27="Ver.2.0(マッチング)",AH27,IF($D27="Ver.2.0+スポンサー",AH27,"")))</f>
        <v/>
      </c>
      <c r="T27" s="13" t="str">
        <f>IF($D27="スポンサー",'AT-4'!T41,IF($D27="Ver.2.0(マッチング)",AI27,IF($D27="Ver.2.0+スポンサー",AI27,"")))</f>
        <v/>
      </c>
      <c r="U27" s="13" t="str">
        <f>IF($D27="スポンサー",'AT-4'!U41,IF($D27="Ver.2.0(マッチング)",AJ27,IF($D27="Ver.2.0+スポンサー",AJ27,"")))</f>
        <v/>
      </c>
      <c r="V27" s="13" t="str">
        <f>IF($D27="スポンサー",'AT-4'!V41,IF($D27="Ver.2.0(マッチング)",AK27,IF($D27="Ver.2.0+スポンサー",AK27,"")))</f>
        <v/>
      </c>
      <c r="W27" s="13" t="str">
        <f>IF($D27="スポンサー",'AT-4'!W41,IF($D27="Ver.2.0(マッチング)",AL27,IF($D27="Ver.2.0+スポンサー",AL27,"")))</f>
        <v/>
      </c>
      <c r="Z27" s="1" t="e">
        <f>VLOOKUP($E27,'v2 Master'!$A:$L,COLUMN()-24,FALSE)</f>
        <v>#N/A</v>
      </c>
      <c r="AA27" s="1" t="e">
        <f>VLOOKUP($E27,'v2 Master'!$A:$L,COLUMN()-24,FALSE)</f>
        <v>#N/A</v>
      </c>
      <c r="AB27" s="13" t="e">
        <f>VLOOKUP($E27,'v2 Master'!$A:$L,COLUMN()-24,FALSE)</f>
        <v>#N/A</v>
      </c>
      <c r="AC27" s="1" t="e">
        <f>VLOOKUP($E27,'v2 Master'!$A:$L,COLUMN()-24,FALSE)</f>
        <v>#N/A</v>
      </c>
      <c r="AD27" s="1" t="e">
        <f>VLOOKUP($E27,'v2 Master'!$A:$L,COLUMN()-24,FALSE)</f>
        <v>#N/A</v>
      </c>
      <c r="AE27" s="1" t="e">
        <f>VLOOKUP($E27,'v2 Master'!$A:$L,COLUMN()-24,FALSE)</f>
        <v>#N/A</v>
      </c>
      <c r="AF27" s="13" t="e">
        <f>VLOOKUP($E27,'v2 Master'!$A:$L,COLUMN()-24,FALSE)</f>
        <v>#N/A</v>
      </c>
      <c r="AG27" s="13" t="e">
        <f>VLOOKUP($E27,'v2 Master'!$A:$L,COLUMN()-24,FALSE)</f>
        <v>#N/A</v>
      </c>
      <c r="AH27" s="1" t="e">
        <f>VLOOKUP($E27,'v2 Master'!$A:$L,COLUMN()-24,FALSE)</f>
        <v>#N/A</v>
      </c>
      <c r="AI27" s="1" t="e">
        <f>VLOOKUP($E27,'v2 Master'!$A:$L,COLUMN()-24,FALSE)</f>
        <v>#N/A</v>
      </c>
      <c r="AJ27" s="1" t="e">
        <f>VLOOKUP($E27,'v2 Master'!$A:$L,COLUMN()-24,FALSE)</f>
        <v>#N/A</v>
      </c>
    </row>
    <row r="28" spans="2:36" x14ac:dyDescent="0.25">
      <c r="B28" s="1">
        <v>24</v>
      </c>
      <c r="C28" s="1" t="str">
        <f>IF('AT-4'!C42="","",'AT-4'!C42)</f>
        <v/>
      </c>
      <c r="D28" s="1" t="str">
        <f>IF('AT-4'!D42="","",'AT-4'!D42)</f>
        <v/>
      </c>
      <c r="E28" s="1" t="str">
        <f>IF('AT-4'!E42="","",'AT-4'!E42)</f>
        <v/>
      </c>
      <c r="F28" s="1" t="str">
        <f>IF('AT-4'!F42="","",'AT-4'!F42)</f>
        <v/>
      </c>
      <c r="G28" s="1" t="str">
        <f>IF('AT-4'!G42="","",'AT-4'!G42)</f>
        <v/>
      </c>
      <c r="H28" s="35" t="str">
        <f>IF('AT-4'!H42="","",'AT-4'!H42)</f>
        <v/>
      </c>
      <c r="I28" s="35" t="str">
        <f>IF('AT-4'!I42="","",'AT-4'!I42)</f>
        <v/>
      </c>
      <c r="J28" s="1" t="str">
        <f>IF('AT-4'!J42="","",'AT-4'!J42)</f>
        <v>(グループ設定なし)</v>
      </c>
      <c r="K28" s="13" t="str">
        <f>IF($D28="スポンサー",'AT-4'!K42,IF($D28="Ver.2.0(マッチング)",Z28,IF($D28="Ver.2.0+スポンサー",Z28,"")))</f>
        <v/>
      </c>
      <c r="L28" s="13" t="str">
        <f>IF($D28="スポンサー",'AT-4'!L42,IF($D28="Ver.2.0(マッチング)",AA28,IF($D28="Ver.2.0+スポンサー",AA28,"")))</f>
        <v/>
      </c>
      <c r="M28" s="13" t="str">
        <f>IF($D28="スポンサー",'AT-4'!M42,IF($D28="Ver.2.0(マッチング)",AB28,IF($D28="Ver.2.0+スポンサー",AB28,"")))</f>
        <v/>
      </c>
      <c r="N28" s="1" t="str">
        <f>IF($D28="スポンサー",'AT-4'!N42,IF($D28="Ver.2.0(マッチング)",AC28,IF($D28="Ver.2.0+スポンサー",AC28,"")))</f>
        <v/>
      </c>
      <c r="O28" s="13" t="str">
        <f>IF($D28="スポンサー",'AT-4'!O42,IF($D28="Ver.2.0(マッチング)",AD28,IF($D28="Ver.2.0+スポンサー",'AT-4'!O42,"")))</f>
        <v/>
      </c>
      <c r="P28" s="13" t="str">
        <f>IF($D28="スポンサー",'AT-4'!P42,IF($D28="Ver.2.0(マッチング)",AE28,IF($D28="Ver.2.0+スポンサー",AE28,"")))</f>
        <v/>
      </c>
      <c r="Q28" s="13" t="str">
        <f>IF($D28="スポンサー",'AT-4'!Q42,IF($D28="Ver.2.0(マッチング)",AF28,IF($D28="Ver.2.0+スポンサー",AF28/AD28*O28,"")))</f>
        <v/>
      </c>
      <c r="R28" s="13" t="str">
        <f>IF($D28="スポンサー",'AT-4'!R42,IF($D28="Ver.2.0(マッチング)",AG28,IF($D28="Ver.2.0+スポンサー",AG28,"")))</f>
        <v/>
      </c>
      <c r="S28" s="13" t="str">
        <f>IF($D28="スポンサー",'AT-4'!S42,IF($D28="Ver.2.0(マッチング)",AH28,IF($D28="Ver.2.0+スポンサー",AH28,"")))</f>
        <v/>
      </c>
      <c r="T28" s="13" t="str">
        <f>IF($D28="スポンサー",'AT-4'!T42,IF($D28="Ver.2.0(マッチング)",AI28,IF($D28="Ver.2.0+スポンサー",AI28,"")))</f>
        <v/>
      </c>
      <c r="U28" s="13" t="str">
        <f>IF($D28="スポンサー",'AT-4'!U42,IF($D28="Ver.2.0(マッチング)",AJ28,IF($D28="Ver.2.0+スポンサー",AJ28,"")))</f>
        <v/>
      </c>
      <c r="V28" s="13" t="str">
        <f>IF($D28="スポンサー",'AT-4'!V42,IF($D28="Ver.2.0(マッチング)",AK28,IF($D28="Ver.2.0+スポンサー",AK28,"")))</f>
        <v/>
      </c>
      <c r="W28" s="13" t="str">
        <f>IF($D28="スポンサー",'AT-4'!W42,IF($D28="Ver.2.0(マッチング)",AL28,IF($D28="Ver.2.0+スポンサー",AL28,"")))</f>
        <v/>
      </c>
      <c r="Z28" s="1" t="e">
        <f>VLOOKUP($E28,'v2 Master'!$A:$L,COLUMN()-24,FALSE)</f>
        <v>#N/A</v>
      </c>
      <c r="AA28" s="1" t="e">
        <f>VLOOKUP($E28,'v2 Master'!$A:$L,COLUMN()-24,FALSE)</f>
        <v>#N/A</v>
      </c>
      <c r="AB28" s="13" t="e">
        <f>VLOOKUP($E28,'v2 Master'!$A:$L,COLUMN()-24,FALSE)</f>
        <v>#N/A</v>
      </c>
      <c r="AC28" s="1" t="e">
        <f>VLOOKUP($E28,'v2 Master'!$A:$L,COLUMN()-24,FALSE)</f>
        <v>#N/A</v>
      </c>
      <c r="AD28" s="1" t="e">
        <f>VLOOKUP($E28,'v2 Master'!$A:$L,COLUMN()-24,FALSE)</f>
        <v>#N/A</v>
      </c>
      <c r="AE28" s="1" t="e">
        <f>VLOOKUP($E28,'v2 Master'!$A:$L,COLUMN()-24,FALSE)</f>
        <v>#N/A</v>
      </c>
      <c r="AF28" s="13" t="e">
        <f>VLOOKUP($E28,'v2 Master'!$A:$L,COLUMN()-24,FALSE)</f>
        <v>#N/A</v>
      </c>
      <c r="AG28" s="13" t="e">
        <f>VLOOKUP($E28,'v2 Master'!$A:$L,COLUMN()-24,FALSE)</f>
        <v>#N/A</v>
      </c>
      <c r="AH28" s="1" t="e">
        <f>VLOOKUP($E28,'v2 Master'!$A:$L,COLUMN()-24,FALSE)</f>
        <v>#N/A</v>
      </c>
      <c r="AI28" s="1" t="e">
        <f>VLOOKUP($E28,'v2 Master'!$A:$L,COLUMN()-24,FALSE)</f>
        <v>#N/A</v>
      </c>
      <c r="AJ28" s="1" t="e">
        <f>VLOOKUP($E28,'v2 Master'!$A:$L,COLUMN()-24,FALSE)</f>
        <v>#N/A</v>
      </c>
    </row>
    <row r="29" spans="2:36" x14ac:dyDescent="0.25">
      <c r="B29" s="1">
        <v>25</v>
      </c>
      <c r="C29" s="1" t="str">
        <f>IF('AT-4'!C43="","",'AT-4'!C43)</f>
        <v/>
      </c>
      <c r="D29" s="1" t="str">
        <f>IF('AT-4'!D43="","",'AT-4'!D43)</f>
        <v/>
      </c>
      <c r="E29" s="1" t="str">
        <f>IF('AT-4'!E43="","",'AT-4'!E43)</f>
        <v/>
      </c>
      <c r="F29" s="1" t="str">
        <f>IF('AT-4'!F43="","",'AT-4'!F43)</f>
        <v/>
      </c>
      <c r="G29" s="1" t="str">
        <f>IF('AT-4'!G43="","",'AT-4'!G43)</f>
        <v/>
      </c>
      <c r="H29" s="35" t="str">
        <f>IF('AT-4'!H43="","",'AT-4'!H43)</f>
        <v/>
      </c>
      <c r="I29" s="35" t="str">
        <f>IF('AT-4'!I43="","",'AT-4'!I43)</f>
        <v/>
      </c>
      <c r="J29" s="1" t="str">
        <f>IF('AT-4'!J43="","",'AT-4'!J43)</f>
        <v>(グループ設定なし)</v>
      </c>
      <c r="K29" s="13" t="str">
        <f>IF($D29="スポンサー",'AT-4'!K43,IF($D29="Ver.2.0(マッチング)",Z29,IF($D29="Ver.2.0+スポンサー",Z29,"")))</f>
        <v/>
      </c>
      <c r="L29" s="13" t="str">
        <f>IF($D29="スポンサー",'AT-4'!L43,IF($D29="Ver.2.0(マッチング)",AA29,IF($D29="Ver.2.0+スポンサー",AA29,"")))</f>
        <v/>
      </c>
      <c r="M29" s="13" t="str">
        <f>IF($D29="スポンサー",'AT-4'!M43,IF($D29="Ver.2.0(マッチング)",AB29,IF($D29="Ver.2.0+スポンサー",AB29,"")))</f>
        <v/>
      </c>
      <c r="N29" s="1" t="str">
        <f>IF($D29="スポンサー",'AT-4'!N43,IF($D29="Ver.2.0(マッチング)",AC29,IF($D29="Ver.2.0+スポンサー",AC29,"")))</f>
        <v/>
      </c>
      <c r="O29" s="13" t="str">
        <f>IF($D29="スポンサー",'AT-4'!O43,IF($D29="Ver.2.0(マッチング)",AD29,IF($D29="Ver.2.0+スポンサー",'AT-4'!O43,"")))</f>
        <v/>
      </c>
      <c r="P29" s="13" t="str">
        <f>IF($D29="スポンサー",'AT-4'!P43,IF($D29="Ver.2.0(マッチング)",AE29,IF($D29="Ver.2.0+スポンサー",AE29,"")))</f>
        <v/>
      </c>
      <c r="Q29" s="13" t="str">
        <f>IF($D29="スポンサー",'AT-4'!Q43,IF($D29="Ver.2.0(マッチング)",AF29,IF($D29="Ver.2.0+スポンサー",AF29/AD29*O29,"")))</f>
        <v/>
      </c>
      <c r="R29" s="13" t="str">
        <f>IF($D29="スポンサー",'AT-4'!R43,IF($D29="Ver.2.0(マッチング)",AG29,IF($D29="Ver.2.0+スポンサー",AG29,"")))</f>
        <v/>
      </c>
      <c r="S29" s="13" t="str">
        <f>IF($D29="スポンサー",'AT-4'!S43,IF($D29="Ver.2.0(マッチング)",AH29,IF($D29="Ver.2.0+スポンサー",AH29,"")))</f>
        <v/>
      </c>
      <c r="T29" s="13" t="str">
        <f>IF($D29="スポンサー",'AT-4'!T43,IF($D29="Ver.2.0(マッチング)",AI29,IF($D29="Ver.2.0+スポンサー",AI29,"")))</f>
        <v/>
      </c>
      <c r="U29" s="13" t="str">
        <f>IF($D29="スポンサー",'AT-4'!U43,IF($D29="Ver.2.0(マッチング)",AJ29,IF($D29="Ver.2.0+スポンサー",AJ29,"")))</f>
        <v/>
      </c>
      <c r="V29" s="13" t="str">
        <f>IF($D29="スポンサー",'AT-4'!V43,IF($D29="Ver.2.0(マッチング)",AK29,IF($D29="Ver.2.0+スポンサー",AK29,"")))</f>
        <v/>
      </c>
      <c r="W29" s="13" t="str">
        <f>IF($D29="スポンサー",'AT-4'!W43,IF($D29="Ver.2.0(マッチング)",AL29,IF($D29="Ver.2.0+スポンサー",AL29,"")))</f>
        <v/>
      </c>
      <c r="Z29" s="1" t="e">
        <f>VLOOKUP($E29,'v2 Master'!$A:$L,COLUMN()-24,FALSE)</f>
        <v>#N/A</v>
      </c>
      <c r="AA29" s="1" t="e">
        <f>VLOOKUP($E29,'v2 Master'!$A:$L,COLUMN()-24,FALSE)</f>
        <v>#N/A</v>
      </c>
      <c r="AB29" s="13" t="e">
        <f>VLOOKUP($E29,'v2 Master'!$A:$L,COLUMN()-24,FALSE)</f>
        <v>#N/A</v>
      </c>
      <c r="AC29" s="1" t="e">
        <f>VLOOKUP($E29,'v2 Master'!$A:$L,COLUMN()-24,FALSE)</f>
        <v>#N/A</v>
      </c>
      <c r="AD29" s="1" t="e">
        <f>VLOOKUP($E29,'v2 Master'!$A:$L,COLUMN()-24,FALSE)</f>
        <v>#N/A</v>
      </c>
      <c r="AE29" s="1" t="e">
        <f>VLOOKUP($E29,'v2 Master'!$A:$L,COLUMN()-24,FALSE)</f>
        <v>#N/A</v>
      </c>
      <c r="AF29" s="13" t="e">
        <f>VLOOKUP($E29,'v2 Master'!$A:$L,COLUMN()-24,FALSE)</f>
        <v>#N/A</v>
      </c>
      <c r="AG29" s="13" t="e">
        <f>VLOOKUP($E29,'v2 Master'!$A:$L,COLUMN()-24,FALSE)</f>
        <v>#N/A</v>
      </c>
      <c r="AH29" s="1" t="e">
        <f>VLOOKUP($E29,'v2 Master'!$A:$L,COLUMN()-24,FALSE)</f>
        <v>#N/A</v>
      </c>
      <c r="AI29" s="1" t="e">
        <f>VLOOKUP($E29,'v2 Master'!$A:$L,COLUMN()-24,FALSE)</f>
        <v>#N/A</v>
      </c>
      <c r="AJ29" s="1" t="e">
        <f>VLOOKUP($E29,'v2 Master'!$A:$L,COLUMN()-24,FALSE)</f>
        <v>#N/A</v>
      </c>
    </row>
    <row r="30" spans="2:36" x14ac:dyDescent="0.25">
      <c r="B30" s="1">
        <v>26</v>
      </c>
      <c r="C30" s="1" t="str">
        <f>IF('AT-4'!C44="","",'AT-4'!C44)</f>
        <v/>
      </c>
      <c r="D30" s="1" t="str">
        <f>IF('AT-4'!D44="","",'AT-4'!D44)</f>
        <v/>
      </c>
      <c r="E30" s="1" t="str">
        <f>IF('AT-4'!E44="","",'AT-4'!E44)</f>
        <v/>
      </c>
      <c r="F30" s="1" t="str">
        <f>IF('AT-4'!F44="","",'AT-4'!F44)</f>
        <v/>
      </c>
      <c r="G30" s="1" t="str">
        <f>IF('AT-4'!G44="","",'AT-4'!G44)</f>
        <v/>
      </c>
      <c r="H30" s="35" t="str">
        <f>IF('AT-4'!H44="","",'AT-4'!H44)</f>
        <v/>
      </c>
      <c r="I30" s="35" t="str">
        <f>IF('AT-4'!I44="","",'AT-4'!I44)</f>
        <v/>
      </c>
      <c r="J30" s="1" t="str">
        <f>IF('AT-4'!J44="","",'AT-4'!J44)</f>
        <v>(グループ設定なし)</v>
      </c>
      <c r="K30" s="13" t="str">
        <f>IF($D30="スポンサー",'AT-4'!K44,IF($D30="Ver.2.0(マッチング)",Z30,IF($D30="Ver.2.0+スポンサー",Z30,"")))</f>
        <v/>
      </c>
      <c r="L30" s="13" t="str">
        <f>IF($D30="スポンサー",'AT-4'!L44,IF($D30="Ver.2.0(マッチング)",AA30,IF($D30="Ver.2.0+スポンサー",AA30,"")))</f>
        <v/>
      </c>
      <c r="M30" s="13" t="str">
        <f>IF($D30="スポンサー",'AT-4'!M44,IF($D30="Ver.2.0(マッチング)",AB30,IF($D30="Ver.2.0+スポンサー",AB30,"")))</f>
        <v/>
      </c>
      <c r="N30" s="1" t="str">
        <f>IF($D30="スポンサー",'AT-4'!N44,IF($D30="Ver.2.0(マッチング)",AC30,IF($D30="Ver.2.0+スポンサー",AC30,"")))</f>
        <v/>
      </c>
      <c r="O30" s="13" t="str">
        <f>IF($D30="スポンサー",'AT-4'!O44,IF($D30="Ver.2.0(マッチング)",AD30,IF($D30="Ver.2.0+スポンサー",'AT-4'!O44,"")))</f>
        <v/>
      </c>
      <c r="P30" s="13" t="str">
        <f>IF($D30="スポンサー",'AT-4'!P44,IF($D30="Ver.2.0(マッチング)",AE30,IF($D30="Ver.2.0+スポンサー",AE30,"")))</f>
        <v/>
      </c>
      <c r="Q30" s="13" t="str">
        <f>IF($D30="スポンサー",'AT-4'!Q44,IF($D30="Ver.2.0(マッチング)",AF30,IF($D30="Ver.2.0+スポンサー",AF30/AD30*O30,"")))</f>
        <v/>
      </c>
      <c r="R30" s="13" t="str">
        <f>IF($D30="スポンサー",'AT-4'!R44,IF($D30="Ver.2.0(マッチング)",AG30,IF($D30="Ver.2.0+スポンサー",AG30,"")))</f>
        <v/>
      </c>
      <c r="S30" s="13" t="str">
        <f>IF($D30="スポンサー",'AT-4'!S44,IF($D30="Ver.2.0(マッチング)",AH30,IF($D30="Ver.2.0+スポンサー",AH30,"")))</f>
        <v/>
      </c>
      <c r="T30" s="13" t="str">
        <f>IF($D30="スポンサー",'AT-4'!T44,IF($D30="Ver.2.0(マッチング)",AI30,IF($D30="Ver.2.0+スポンサー",AI30,"")))</f>
        <v/>
      </c>
      <c r="U30" s="13" t="str">
        <f>IF($D30="スポンサー",'AT-4'!U44,IF($D30="Ver.2.0(マッチング)",AJ30,IF($D30="Ver.2.0+スポンサー",AJ30,"")))</f>
        <v/>
      </c>
      <c r="V30" s="13" t="str">
        <f>IF($D30="スポンサー",'AT-4'!V44,IF($D30="Ver.2.0(マッチング)",AK30,IF($D30="Ver.2.0+スポンサー",AK30,"")))</f>
        <v/>
      </c>
      <c r="W30" s="13" t="str">
        <f>IF($D30="スポンサー",'AT-4'!W44,IF($D30="Ver.2.0(マッチング)",AL30,IF($D30="Ver.2.0+スポンサー",AL30,"")))</f>
        <v/>
      </c>
      <c r="Z30" s="1" t="e">
        <f>VLOOKUP($E30,'v2 Master'!$A:$L,COLUMN()-24,FALSE)</f>
        <v>#N/A</v>
      </c>
      <c r="AA30" s="1" t="e">
        <f>VLOOKUP($E30,'v2 Master'!$A:$L,COLUMN()-24,FALSE)</f>
        <v>#N/A</v>
      </c>
      <c r="AB30" s="13" t="e">
        <f>VLOOKUP($E30,'v2 Master'!$A:$L,COLUMN()-24,FALSE)</f>
        <v>#N/A</v>
      </c>
      <c r="AC30" s="1" t="e">
        <f>VLOOKUP($E30,'v2 Master'!$A:$L,COLUMN()-24,FALSE)</f>
        <v>#N/A</v>
      </c>
      <c r="AD30" s="1" t="e">
        <f>VLOOKUP($E30,'v2 Master'!$A:$L,COLUMN()-24,FALSE)</f>
        <v>#N/A</v>
      </c>
      <c r="AE30" s="1" t="e">
        <f>VLOOKUP($E30,'v2 Master'!$A:$L,COLUMN()-24,FALSE)</f>
        <v>#N/A</v>
      </c>
      <c r="AF30" s="13" t="e">
        <f>VLOOKUP($E30,'v2 Master'!$A:$L,COLUMN()-24,FALSE)</f>
        <v>#N/A</v>
      </c>
      <c r="AG30" s="13" t="e">
        <f>VLOOKUP($E30,'v2 Master'!$A:$L,COLUMN()-24,FALSE)</f>
        <v>#N/A</v>
      </c>
      <c r="AH30" s="1" t="e">
        <f>VLOOKUP($E30,'v2 Master'!$A:$L,COLUMN()-24,FALSE)</f>
        <v>#N/A</v>
      </c>
      <c r="AI30" s="1" t="e">
        <f>VLOOKUP($E30,'v2 Master'!$A:$L,COLUMN()-24,FALSE)</f>
        <v>#N/A</v>
      </c>
      <c r="AJ30" s="1" t="e">
        <f>VLOOKUP($E30,'v2 Master'!$A:$L,COLUMN()-24,FALSE)</f>
        <v>#N/A</v>
      </c>
    </row>
    <row r="31" spans="2:36" x14ac:dyDescent="0.25">
      <c r="B31" s="1">
        <v>27</v>
      </c>
      <c r="C31" s="1" t="str">
        <f>IF('AT-4'!C45="","",'AT-4'!C45)</f>
        <v/>
      </c>
      <c r="D31" s="1" t="str">
        <f>IF('AT-4'!D45="","",'AT-4'!D45)</f>
        <v/>
      </c>
      <c r="E31" s="1" t="str">
        <f>IF('AT-4'!E45="","",'AT-4'!E45)</f>
        <v/>
      </c>
      <c r="F31" s="1" t="str">
        <f>IF('AT-4'!F45="","",'AT-4'!F45)</f>
        <v/>
      </c>
      <c r="G31" s="1" t="str">
        <f>IF('AT-4'!G45="","",'AT-4'!G45)</f>
        <v/>
      </c>
      <c r="H31" s="35" t="str">
        <f>IF('AT-4'!H45="","",'AT-4'!H45)</f>
        <v/>
      </c>
      <c r="I31" s="35" t="str">
        <f>IF('AT-4'!I45="","",'AT-4'!I45)</f>
        <v/>
      </c>
      <c r="J31" s="1" t="str">
        <f>IF('AT-4'!J45="","",'AT-4'!J45)</f>
        <v>(グループ設定なし)</v>
      </c>
      <c r="K31" s="13" t="str">
        <f>IF($D31="スポンサー",'AT-4'!K45,IF($D31="Ver.2.0(マッチング)",Z31,IF($D31="Ver.2.0+スポンサー",Z31,"")))</f>
        <v/>
      </c>
      <c r="L31" s="13" t="str">
        <f>IF($D31="スポンサー",'AT-4'!L45,IF($D31="Ver.2.0(マッチング)",AA31,IF($D31="Ver.2.0+スポンサー",AA31,"")))</f>
        <v/>
      </c>
      <c r="M31" s="13" t="str">
        <f>IF($D31="スポンサー",'AT-4'!M45,IF($D31="Ver.2.0(マッチング)",AB31,IF($D31="Ver.2.0+スポンサー",AB31,"")))</f>
        <v/>
      </c>
      <c r="N31" s="1" t="str">
        <f>IF($D31="スポンサー",'AT-4'!N45,IF($D31="Ver.2.0(マッチング)",AC31,IF($D31="Ver.2.0+スポンサー",AC31,"")))</f>
        <v/>
      </c>
      <c r="O31" s="13" t="str">
        <f>IF($D31="スポンサー",'AT-4'!O45,IF($D31="Ver.2.0(マッチング)",AD31,IF($D31="Ver.2.0+スポンサー",'AT-4'!O45,"")))</f>
        <v/>
      </c>
      <c r="P31" s="13" t="str">
        <f>IF($D31="スポンサー",'AT-4'!P45,IF($D31="Ver.2.0(マッチング)",AE31,IF($D31="Ver.2.0+スポンサー",AE31,"")))</f>
        <v/>
      </c>
      <c r="Q31" s="13" t="str">
        <f>IF($D31="スポンサー",'AT-4'!Q45,IF($D31="Ver.2.0(マッチング)",AF31,IF($D31="Ver.2.0+スポンサー",AF31/AD31*O31,"")))</f>
        <v/>
      </c>
      <c r="R31" s="13" t="str">
        <f>IF($D31="スポンサー",'AT-4'!R45,IF($D31="Ver.2.0(マッチング)",AG31,IF($D31="Ver.2.0+スポンサー",AG31,"")))</f>
        <v/>
      </c>
      <c r="S31" s="13" t="str">
        <f>IF($D31="スポンサー",'AT-4'!S45,IF($D31="Ver.2.0(マッチング)",AH31,IF($D31="Ver.2.0+スポンサー",AH31,"")))</f>
        <v/>
      </c>
      <c r="T31" s="13" t="str">
        <f>IF($D31="スポンサー",'AT-4'!T45,IF($D31="Ver.2.0(マッチング)",AI31,IF($D31="Ver.2.0+スポンサー",AI31,"")))</f>
        <v/>
      </c>
      <c r="U31" s="13" t="str">
        <f>IF($D31="スポンサー",'AT-4'!U45,IF($D31="Ver.2.0(マッチング)",AJ31,IF($D31="Ver.2.0+スポンサー",AJ31,"")))</f>
        <v/>
      </c>
      <c r="V31" s="13" t="str">
        <f>IF($D31="スポンサー",'AT-4'!V45,IF($D31="Ver.2.0(マッチング)",AK31,IF($D31="Ver.2.0+スポンサー",AK31,"")))</f>
        <v/>
      </c>
      <c r="W31" s="13" t="str">
        <f>IF($D31="スポンサー",'AT-4'!W45,IF($D31="Ver.2.0(マッチング)",AL31,IF($D31="Ver.2.0+スポンサー",AL31,"")))</f>
        <v/>
      </c>
      <c r="Z31" s="1" t="e">
        <f>VLOOKUP($E31,'v2 Master'!$A:$L,COLUMN()-24,FALSE)</f>
        <v>#N/A</v>
      </c>
      <c r="AA31" s="1" t="e">
        <f>VLOOKUP($E31,'v2 Master'!$A:$L,COLUMN()-24,FALSE)</f>
        <v>#N/A</v>
      </c>
      <c r="AB31" s="13" t="e">
        <f>VLOOKUP($E31,'v2 Master'!$A:$L,COLUMN()-24,FALSE)</f>
        <v>#N/A</v>
      </c>
      <c r="AC31" s="1" t="e">
        <f>VLOOKUP($E31,'v2 Master'!$A:$L,COLUMN()-24,FALSE)</f>
        <v>#N/A</v>
      </c>
      <c r="AD31" s="1" t="e">
        <f>VLOOKUP($E31,'v2 Master'!$A:$L,COLUMN()-24,FALSE)</f>
        <v>#N/A</v>
      </c>
      <c r="AE31" s="1" t="e">
        <f>VLOOKUP($E31,'v2 Master'!$A:$L,COLUMN()-24,FALSE)</f>
        <v>#N/A</v>
      </c>
      <c r="AF31" s="13" t="e">
        <f>VLOOKUP($E31,'v2 Master'!$A:$L,COLUMN()-24,FALSE)</f>
        <v>#N/A</v>
      </c>
      <c r="AG31" s="13" t="e">
        <f>VLOOKUP($E31,'v2 Master'!$A:$L,COLUMN()-24,FALSE)</f>
        <v>#N/A</v>
      </c>
      <c r="AH31" s="1" t="e">
        <f>VLOOKUP($E31,'v2 Master'!$A:$L,COLUMN()-24,FALSE)</f>
        <v>#N/A</v>
      </c>
      <c r="AI31" s="1" t="e">
        <f>VLOOKUP($E31,'v2 Master'!$A:$L,COLUMN()-24,FALSE)</f>
        <v>#N/A</v>
      </c>
      <c r="AJ31" s="1" t="e">
        <f>VLOOKUP($E31,'v2 Master'!$A:$L,COLUMN()-24,FALSE)</f>
        <v>#N/A</v>
      </c>
    </row>
    <row r="32" spans="2:36" x14ac:dyDescent="0.25">
      <c r="B32" s="1">
        <v>28</v>
      </c>
      <c r="C32" s="1" t="str">
        <f>IF('AT-4'!C46="","",'AT-4'!C46)</f>
        <v/>
      </c>
      <c r="D32" s="1" t="str">
        <f>IF('AT-4'!D46="","",'AT-4'!D46)</f>
        <v/>
      </c>
      <c r="E32" s="1" t="str">
        <f>IF('AT-4'!E46="","",'AT-4'!E46)</f>
        <v/>
      </c>
      <c r="F32" s="1" t="str">
        <f>IF('AT-4'!F46="","",'AT-4'!F46)</f>
        <v/>
      </c>
      <c r="G32" s="1" t="str">
        <f>IF('AT-4'!G46="","",'AT-4'!G46)</f>
        <v/>
      </c>
      <c r="H32" s="35" t="str">
        <f>IF('AT-4'!H46="","",'AT-4'!H46)</f>
        <v/>
      </c>
      <c r="I32" s="35" t="str">
        <f>IF('AT-4'!I46="","",'AT-4'!I46)</f>
        <v/>
      </c>
      <c r="J32" s="1" t="str">
        <f>IF('AT-4'!J46="","",'AT-4'!J46)</f>
        <v>(グループ設定なし)</v>
      </c>
      <c r="K32" s="13" t="str">
        <f>IF($D32="スポンサー",'AT-4'!K46,IF($D32="Ver.2.0(マッチング)",Z32,IF($D32="Ver.2.0+スポンサー",Z32,"")))</f>
        <v/>
      </c>
      <c r="L32" s="13" t="str">
        <f>IF($D32="スポンサー",'AT-4'!L46,IF($D32="Ver.2.0(マッチング)",AA32,IF($D32="Ver.2.0+スポンサー",AA32,"")))</f>
        <v/>
      </c>
      <c r="M32" s="13" t="str">
        <f>IF($D32="スポンサー",'AT-4'!M46,IF($D32="Ver.2.0(マッチング)",AB32,IF($D32="Ver.2.0+スポンサー",AB32,"")))</f>
        <v/>
      </c>
      <c r="N32" s="1" t="str">
        <f>IF($D32="スポンサー",'AT-4'!N46,IF($D32="Ver.2.0(マッチング)",AC32,IF($D32="Ver.2.0+スポンサー",AC32,"")))</f>
        <v/>
      </c>
      <c r="O32" s="13" t="str">
        <f>IF($D32="スポンサー",'AT-4'!O46,IF($D32="Ver.2.0(マッチング)",AD32,IF($D32="Ver.2.0+スポンサー",'AT-4'!O46,"")))</f>
        <v/>
      </c>
      <c r="P32" s="13" t="str">
        <f>IF($D32="スポンサー",'AT-4'!P46,IF($D32="Ver.2.0(マッチング)",AE32,IF($D32="Ver.2.0+スポンサー",AE32,"")))</f>
        <v/>
      </c>
      <c r="Q32" s="13" t="str">
        <f>IF($D32="スポンサー",'AT-4'!Q46,IF($D32="Ver.2.0(マッチング)",AF32,IF($D32="Ver.2.0+スポンサー",AF32/AD32*O32,"")))</f>
        <v/>
      </c>
      <c r="R32" s="13" t="str">
        <f>IF($D32="スポンサー",'AT-4'!R46,IF($D32="Ver.2.0(マッチング)",AG32,IF($D32="Ver.2.0+スポンサー",AG32,"")))</f>
        <v/>
      </c>
      <c r="S32" s="13" t="str">
        <f>IF($D32="スポンサー",'AT-4'!S46,IF($D32="Ver.2.0(マッチング)",AH32,IF($D32="Ver.2.0+スポンサー",AH32,"")))</f>
        <v/>
      </c>
      <c r="T32" s="13" t="str">
        <f>IF($D32="スポンサー",'AT-4'!T46,IF($D32="Ver.2.0(マッチング)",AI32,IF($D32="Ver.2.0+スポンサー",AI32,"")))</f>
        <v/>
      </c>
      <c r="U32" s="13" t="str">
        <f>IF($D32="スポンサー",'AT-4'!U46,IF($D32="Ver.2.0(マッチング)",AJ32,IF($D32="Ver.2.0+スポンサー",AJ32,"")))</f>
        <v/>
      </c>
      <c r="V32" s="13" t="str">
        <f>IF($D32="スポンサー",'AT-4'!V46,IF($D32="Ver.2.0(マッチング)",AK32,IF($D32="Ver.2.0+スポンサー",AK32,"")))</f>
        <v/>
      </c>
      <c r="W32" s="13" t="str">
        <f>IF($D32="スポンサー",'AT-4'!W46,IF($D32="Ver.2.0(マッチング)",AL32,IF($D32="Ver.2.0+スポンサー",AL32,"")))</f>
        <v/>
      </c>
      <c r="Z32" s="1" t="e">
        <f>VLOOKUP($E32,'v2 Master'!$A:$L,COLUMN()-24,FALSE)</f>
        <v>#N/A</v>
      </c>
      <c r="AA32" s="1" t="e">
        <f>VLOOKUP($E32,'v2 Master'!$A:$L,COLUMN()-24,FALSE)</f>
        <v>#N/A</v>
      </c>
      <c r="AB32" s="13" t="e">
        <f>VLOOKUP($E32,'v2 Master'!$A:$L,COLUMN()-24,FALSE)</f>
        <v>#N/A</v>
      </c>
      <c r="AC32" s="1" t="e">
        <f>VLOOKUP($E32,'v2 Master'!$A:$L,COLUMN()-24,FALSE)</f>
        <v>#N/A</v>
      </c>
      <c r="AD32" s="1" t="e">
        <f>VLOOKUP($E32,'v2 Master'!$A:$L,COLUMN()-24,FALSE)</f>
        <v>#N/A</v>
      </c>
      <c r="AE32" s="1" t="e">
        <f>VLOOKUP($E32,'v2 Master'!$A:$L,COLUMN()-24,FALSE)</f>
        <v>#N/A</v>
      </c>
      <c r="AF32" s="13" t="e">
        <f>VLOOKUP($E32,'v2 Master'!$A:$L,COLUMN()-24,FALSE)</f>
        <v>#N/A</v>
      </c>
      <c r="AG32" s="13" t="e">
        <f>VLOOKUP($E32,'v2 Master'!$A:$L,COLUMN()-24,FALSE)</f>
        <v>#N/A</v>
      </c>
      <c r="AH32" s="1" t="e">
        <f>VLOOKUP($E32,'v2 Master'!$A:$L,COLUMN()-24,FALSE)</f>
        <v>#N/A</v>
      </c>
      <c r="AI32" s="1" t="e">
        <f>VLOOKUP($E32,'v2 Master'!$A:$L,COLUMN()-24,FALSE)</f>
        <v>#N/A</v>
      </c>
      <c r="AJ32" s="1" t="e">
        <f>VLOOKUP($E32,'v2 Master'!$A:$L,COLUMN()-24,FALSE)</f>
        <v>#N/A</v>
      </c>
    </row>
    <row r="33" spans="2:36" x14ac:dyDescent="0.25">
      <c r="B33" s="1">
        <v>29</v>
      </c>
      <c r="C33" s="1" t="str">
        <f>IF('AT-4'!C47="","",'AT-4'!C47)</f>
        <v/>
      </c>
      <c r="D33" s="1" t="str">
        <f>IF('AT-4'!D47="","",'AT-4'!D47)</f>
        <v/>
      </c>
      <c r="E33" s="1" t="str">
        <f>IF('AT-4'!E47="","",'AT-4'!E47)</f>
        <v/>
      </c>
      <c r="F33" s="1" t="str">
        <f>IF('AT-4'!F47="","",'AT-4'!F47)</f>
        <v/>
      </c>
      <c r="G33" s="1" t="str">
        <f>IF('AT-4'!G47="","",'AT-4'!G47)</f>
        <v/>
      </c>
      <c r="H33" s="35" t="str">
        <f>IF('AT-4'!H47="","",'AT-4'!H47)</f>
        <v/>
      </c>
      <c r="I33" s="35" t="str">
        <f>IF('AT-4'!I47="","",'AT-4'!I47)</f>
        <v/>
      </c>
      <c r="J33" s="1" t="str">
        <f>IF('AT-4'!J47="","",'AT-4'!J47)</f>
        <v>(グループ設定なし)</v>
      </c>
      <c r="K33" s="13" t="str">
        <f>IF($D33="スポンサー",'AT-4'!K47,IF($D33="Ver.2.0(マッチング)",Z33,IF($D33="Ver.2.0+スポンサー",Z33,"")))</f>
        <v/>
      </c>
      <c r="L33" s="13" t="str">
        <f>IF($D33="スポンサー",'AT-4'!L47,IF($D33="Ver.2.0(マッチング)",AA33,IF($D33="Ver.2.0+スポンサー",AA33,"")))</f>
        <v/>
      </c>
      <c r="M33" s="13" t="str">
        <f>IF($D33="スポンサー",'AT-4'!M47,IF($D33="Ver.2.0(マッチング)",AB33,IF($D33="Ver.2.0+スポンサー",AB33,"")))</f>
        <v/>
      </c>
      <c r="N33" s="1" t="str">
        <f>IF($D33="スポンサー",'AT-4'!N47,IF($D33="Ver.2.0(マッチング)",AC33,IF($D33="Ver.2.0+スポンサー",AC33,"")))</f>
        <v/>
      </c>
      <c r="O33" s="13" t="str">
        <f>IF($D33="スポンサー",'AT-4'!O47,IF($D33="Ver.2.0(マッチング)",AD33,IF($D33="Ver.2.0+スポンサー",'AT-4'!O47,"")))</f>
        <v/>
      </c>
      <c r="P33" s="13" t="str">
        <f>IF($D33="スポンサー",'AT-4'!P47,IF($D33="Ver.2.0(マッチング)",AE33,IF($D33="Ver.2.0+スポンサー",AE33,"")))</f>
        <v/>
      </c>
      <c r="Q33" s="13" t="str">
        <f>IF($D33="スポンサー",'AT-4'!Q47,IF($D33="Ver.2.0(マッチング)",AF33,IF($D33="Ver.2.0+スポンサー",AF33/AD33*O33,"")))</f>
        <v/>
      </c>
      <c r="R33" s="13" t="str">
        <f>IF($D33="スポンサー",'AT-4'!R47,IF($D33="Ver.2.0(マッチング)",AG33,IF($D33="Ver.2.0+スポンサー",AG33,"")))</f>
        <v/>
      </c>
      <c r="S33" s="13" t="str">
        <f>IF($D33="スポンサー",'AT-4'!S47,IF($D33="Ver.2.0(マッチング)",AH33,IF($D33="Ver.2.0+スポンサー",AH33,"")))</f>
        <v/>
      </c>
      <c r="T33" s="13" t="str">
        <f>IF($D33="スポンサー",'AT-4'!T47,IF($D33="Ver.2.0(マッチング)",AI33,IF($D33="Ver.2.0+スポンサー",AI33,"")))</f>
        <v/>
      </c>
      <c r="U33" s="13" t="str">
        <f>IF($D33="スポンサー",'AT-4'!U47,IF($D33="Ver.2.0(マッチング)",AJ33,IF($D33="Ver.2.0+スポンサー",AJ33,"")))</f>
        <v/>
      </c>
      <c r="V33" s="13" t="str">
        <f>IF($D33="スポンサー",'AT-4'!V47,IF($D33="Ver.2.0(マッチング)",AK33,IF($D33="Ver.2.0+スポンサー",AK33,"")))</f>
        <v/>
      </c>
      <c r="W33" s="13" t="str">
        <f>IF($D33="スポンサー",'AT-4'!W47,IF($D33="Ver.2.0(マッチング)",AL33,IF($D33="Ver.2.0+スポンサー",AL33,"")))</f>
        <v/>
      </c>
      <c r="Z33" s="1" t="e">
        <f>VLOOKUP($E33,'v2 Master'!$A:$L,COLUMN()-24,FALSE)</f>
        <v>#N/A</v>
      </c>
      <c r="AA33" s="1" t="e">
        <f>VLOOKUP($E33,'v2 Master'!$A:$L,COLUMN()-24,FALSE)</f>
        <v>#N/A</v>
      </c>
      <c r="AB33" s="13" t="e">
        <f>VLOOKUP($E33,'v2 Master'!$A:$L,COLUMN()-24,FALSE)</f>
        <v>#N/A</v>
      </c>
      <c r="AC33" s="1" t="e">
        <f>VLOOKUP($E33,'v2 Master'!$A:$L,COLUMN()-24,FALSE)</f>
        <v>#N/A</v>
      </c>
      <c r="AD33" s="1" t="e">
        <f>VLOOKUP($E33,'v2 Master'!$A:$L,COLUMN()-24,FALSE)</f>
        <v>#N/A</v>
      </c>
      <c r="AE33" s="1" t="e">
        <f>VLOOKUP($E33,'v2 Master'!$A:$L,COLUMN()-24,FALSE)</f>
        <v>#N/A</v>
      </c>
      <c r="AF33" s="13" t="e">
        <f>VLOOKUP($E33,'v2 Master'!$A:$L,COLUMN()-24,FALSE)</f>
        <v>#N/A</v>
      </c>
      <c r="AG33" s="13" t="e">
        <f>VLOOKUP($E33,'v2 Master'!$A:$L,COLUMN()-24,FALSE)</f>
        <v>#N/A</v>
      </c>
      <c r="AH33" s="1" t="e">
        <f>VLOOKUP($E33,'v2 Master'!$A:$L,COLUMN()-24,FALSE)</f>
        <v>#N/A</v>
      </c>
      <c r="AI33" s="1" t="e">
        <f>VLOOKUP($E33,'v2 Master'!$A:$L,COLUMN()-24,FALSE)</f>
        <v>#N/A</v>
      </c>
      <c r="AJ33" s="1" t="e">
        <f>VLOOKUP($E33,'v2 Master'!$A:$L,COLUMN()-24,FALSE)</f>
        <v>#N/A</v>
      </c>
    </row>
    <row r="34" spans="2:36" x14ac:dyDescent="0.25">
      <c r="B34" s="1">
        <v>30</v>
      </c>
      <c r="C34" s="1" t="str">
        <f>IF('AT-4'!C48="","",'AT-4'!C48)</f>
        <v/>
      </c>
      <c r="D34" s="1" t="str">
        <f>IF('AT-4'!D48="","",'AT-4'!D48)</f>
        <v/>
      </c>
      <c r="E34" s="1" t="str">
        <f>IF('AT-4'!E48="","",'AT-4'!E48)</f>
        <v/>
      </c>
      <c r="F34" s="1" t="str">
        <f>IF('AT-4'!F48="","",'AT-4'!F48)</f>
        <v/>
      </c>
      <c r="G34" s="1" t="str">
        <f>IF('AT-4'!G48="","",'AT-4'!G48)</f>
        <v/>
      </c>
      <c r="H34" s="35" t="str">
        <f>IF('AT-4'!H48="","",'AT-4'!H48)</f>
        <v/>
      </c>
      <c r="I34" s="35" t="str">
        <f>IF('AT-4'!I48="","",'AT-4'!I48)</f>
        <v/>
      </c>
      <c r="J34" s="1" t="str">
        <f>IF('AT-4'!J48="","",'AT-4'!J48)</f>
        <v>(グループ設定なし)</v>
      </c>
      <c r="K34" s="13" t="str">
        <f>IF($D34="スポンサー",'AT-4'!K48,IF($D34="Ver.2.0(マッチング)",Z34,IF($D34="Ver.2.0+スポンサー",Z34,"")))</f>
        <v/>
      </c>
      <c r="L34" s="13" t="str">
        <f>IF($D34="スポンサー",'AT-4'!L48,IF($D34="Ver.2.0(マッチング)",AA34,IF($D34="Ver.2.0+スポンサー",AA34,"")))</f>
        <v/>
      </c>
      <c r="M34" s="13" t="str">
        <f>IF($D34="スポンサー",'AT-4'!M48,IF($D34="Ver.2.0(マッチング)",AB34,IF($D34="Ver.2.0+スポンサー",AB34,"")))</f>
        <v/>
      </c>
      <c r="N34" s="1" t="str">
        <f>IF($D34="スポンサー",'AT-4'!N48,IF($D34="Ver.2.0(マッチング)",AC34,IF($D34="Ver.2.0+スポンサー",AC34,"")))</f>
        <v/>
      </c>
      <c r="O34" s="13" t="str">
        <f>IF($D34="スポンサー",'AT-4'!O48,IF($D34="Ver.2.0(マッチング)",AD34,IF($D34="Ver.2.0+スポンサー",'AT-4'!O48,"")))</f>
        <v/>
      </c>
      <c r="P34" s="13" t="str">
        <f>IF($D34="スポンサー",'AT-4'!P48,IF($D34="Ver.2.0(マッチング)",AE34,IF($D34="Ver.2.0+スポンサー",AE34,"")))</f>
        <v/>
      </c>
      <c r="Q34" s="13" t="str">
        <f>IF($D34="スポンサー",'AT-4'!Q48,IF($D34="Ver.2.0(マッチング)",AF34,IF($D34="Ver.2.0+スポンサー",AF34/AD34*O34,"")))</f>
        <v/>
      </c>
      <c r="R34" s="13" t="str">
        <f>IF($D34="スポンサー",'AT-4'!R48,IF($D34="Ver.2.0(マッチング)",AG34,IF($D34="Ver.2.0+スポンサー",AG34,"")))</f>
        <v/>
      </c>
      <c r="S34" s="13" t="str">
        <f>IF($D34="スポンサー",'AT-4'!S48,IF($D34="Ver.2.0(マッチング)",AH34,IF($D34="Ver.2.0+スポンサー",AH34,"")))</f>
        <v/>
      </c>
      <c r="T34" s="13" t="str">
        <f>IF($D34="スポンサー",'AT-4'!T48,IF($D34="Ver.2.0(マッチング)",AI34,IF($D34="Ver.2.0+スポンサー",AI34,"")))</f>
        <v/>
      </c>
      <c r="U34" s="13" t="str">
        <f>IF($D34="スポンサー",'AT-4'!U48,IF($D34="Ver.2.0(マッチング)",AJ34,IF($D34="Ver.2.0+スポンサー",AJ34,"")))</f>
        <v/>
      </c>
      <c r="V34" s="13" t="str">
        <f>IF($D34="スポンサー",'AT-4'!V48,IF($D34="Ver.2.0(マッチング)",AK34,IF($D34="Ver.2.0+スポンサー",AK34,"")))</f>
        <v/>
      </c>
      <c r="W34" s="13" t="str">
        <f>IF($D34="スポンサー",'AT-4'!W48,IF($D34="Ver.2.0(マッチング)",AL34,IF($D34="Ver.2.0+スポンサー",AL34,"")))</f>
        <v/>
      </c>
      <c r="Z34" s="1" t="e">
        <f>VLOOKUP($E34,'v2 Master'!$A:$L,COLUMN()-24,FALSE)</f>
        <v>#N/A</v>
      </c>
      <c r="AA34" s="1" t="e">
        <f>VLOOKUP($E34,'v2 Master'!$A:$L,COLUMN()-24,FALSE)</f>
        <v>#N/A</v>
      </c>
      <c r="AB34" s="13" t="e">
        <f>VLOOKUP($E34,'v2 Master'!$A:$L,COLUMN()-24,FALSE)</f>
        <v>#N/A</v>
      </c>
      <c r="AC34" s="1" t="e">
        <f>VLOOKUP($E34,'v2 Master'!$A:$L,COLUMN()-24,FALSE)</f>
        <v>#N/A</v>
      </c>
      <c r="AD34" s="1" t="e">
        <f>VLOOKUP($E34,'v2 Master'!$A:$L,COLUMN()-24,FALSE)</f>
        <v>#N/A</v>
      </c>
      <c r="AE34" s="1" t="e">
        <f>VLOOKUP($E34,'v2 Master'!$A:$L,COLUMN()-24,FALSE)</f>
        <v>#N/A</v>
      </c>
      <c r="AF34" s="13" t="e">
        <f>VLOOKUP($E34,'v2 Master'!$A:$L,COLUMN()-24,FALSE)</f>
        <v>#N/A</v>
      </c>
      <c r="AG34" s="13" t="e">
        <f>VLOOKUP($E34,'v2 Master'!$A:$L,COLUMN()-24,FALSE)</f>
        <v>#N/A</v>
      </c>
      <c r="AH34" s="1" t="e">
        <f>VLOOKUP($E34,'v2 Master'!$A:$L,COLUMN()-24,FALSE)</f>
        <v>#N/A</v>
      </c>
      <c r="AI34" s="1" t="e">
        <f>VLOOKUP($E34,'v2 Master'!$A:$L,COLUMN()-24,FALSE)</f>
        <v>#N/A</v>
      </c>
      <c r="AJ34" s="1" t="e">
        <f>VLOOKUP($E34,'v2 Master'!$A:$L,COLUMN()-24,FALSE)</f>
        <v>#N/A</v>
      </c>
    </row>
    <row r="35" spans="2:36" x14ac:dyDescent="0.25">
      <c r="B35" s="1">
        <v>31</v>
      </c>
      <c r="C35" s="1" t="str">
        <f>IF('AT-4'!C49="","",'AT-4'!C49)</f>
        <v/>
      </c>
      <c r="D35" s="1" t="str">
        <f>IF('AT-4'!D49="","",'AT-4'!D49)</f>
        <v/>
      </c>
      <c r="E35" s="1" t="str">
        <f>IF('AT-4'!E49="","",'AT-4'!E49)</f>
        <v/>
      </c>
      <c r="F35" s="1" t="str">
        <f>IF('AT-4'!F49="","",'AT-4'!F49)</f>
        <v/>
      </c>
      <c r="G35" s="1" t="str">
        <f>IF('AT-4'!G49="","",'AT-4'!G49)</f>
        <v/>
      </c>
      <c r="H35" s="35" t="str">
        <f>IF('AT-4'!H49="","",'AT-4'!H49)</f>
        <v/>
      </c>
      <c r="I35" s="35" t="str">
        <f>IF('AT-4'!I49="","",'AT-4'!I49)</f>
        <v/>
      </c>
      <c r="J35" s="1" t="str">
        <f>IF('AT-4'!J49="","",'AT-4'!J49)</f>
        <v>(グループ設定なし)</v>
      </c>
      <c r="K35" s="13" t="str">
        <f>IF($D35="スポンサー",'AT-4'!K49,IF($D35="Ver.2.0(マッチング)",Z35,IF($D35="Ver.2.0+スポンサー",Z35,"")))</f>
        <v/>
      </c>
      <c r="L35" s="13" t="str">
        <f>IF($D35="スポンサー",'AT-4'!L49,IF($D35="Ver.2.0(マッチング)",AA35,IF($D35="Ver.2.0+スポンサー",AA35,"")))</f>
        <v/>
      </c>
      <c r="M35" s="13" t="str">
        <f>IF($D35="スポンサー",'AT-4'!M49,IF($D35="Ver.2.0(マッチング)",AB35,IF($D35="Ver.2.0+スポンサー",AB35,"")))</f>
        <v/>
      </c>
      <c r="N35" s="1" t="str">
        <f>IF($D35="スポンサー",'AT-4'!N49,IF($D35="Ver.2.0(マッチング)",AC35,IF($D35="Ver.2.0+スポンサー",AC35,"")))</f>
        <v/>
      </c>
      <c r="O35" s="13" t="str">
        <f>IF($D35="スポンサー",'AT-4'!O49,IF($D35="Ver.2.0(マッチング)",AD35,IF($D35="Ver.2.0+スポンサー",'AT-4'!O49,"")))</f>
        <v/>
      </c>
      <c r="P35" s="13" t="str">
        <f>IF($D35="スポンサー",'AT-4'!P49,IF($D35="Ver.2.0(マッチング)",AE35,IF($D35="Ver.2.0+スポンサー",AE35,"")))</f>
        <v/>
      </c>
      <c r="Q35" s="13" t="str">
        <f>IF($D35="スポンサー",'AT-4'!Q49,IF($D35="Ver.2.0(マッチング)",AF35,IF($D35="Ver.2.0+スポンサー",AF35/AD35*O35,"")))</f>
        <v/>
      </c>
      <c r="R35" s="13" t="str">
        <f>IF($D35="スポンサー",'AT-4'!R49,IF($D35="Ver.2.0(マッチング)",AG35,IF($D35="Ver.2.0+スポンサー",AG35,"")))</f>
        <v/>
      </c>
      <c r="S35" s="13" t="str">
        <f>IF($D35="スポンサー",'AT-4'!S49,IF($D35="Ver.2.0(マッチング)",AH35,IF($D35="Ver.2.0+スポンサー",AH35,"")))</f>
        <v/>
      </c>
      <c r="T35" s="13" t="str">
        <f>IF($D35="スポンサー",'AT-4'!T49,IF($D35="Ver.2.0(マッチング)",AI35,IF($D35="Ver.2.0+スポンサー",AI35,"")))</f>
        <v/>
      </c>
      <c r="U35" s="13" t="str">
        <f>IF($D35="スポンサー",'AT-4'!U49,IF($D35="Ver.2.0(マッチング)",AJ35,IF($D35="Ver.2.0+スポンサー",AJ35,"")))</f>
        <v/>
      </c>
      <c r="V35" s="13" t="str">
        <f>IF($D35="スポンサー",'AT-4'!V49,IF($D35="Ver.2.0(マッチング)",AK35,IF($D35="Ver.2.0+スポンサー",AK35,"")))</f>
        <v/>
      </c>
      <c r="W35" s="13" t="str">
        <f>IF($D35="スポンサー",'AT-4'!W49,IF($D35="Ver.2.0(マッチング)",AL35,IF($D35="Ver.2.0+スポンサー",AL35,"")))</f>
        <v/>
      </c>
      <c r="Z35" s="1" t="e">
        <f>VLOOKUP($E35,'v2 Master'!$A:$L,COLUMN()-24,FALSE)</f>
        <v>#N/A</v>
      </c>
      <c r="AA35" s="1" t="e">
        <f>VLOOKUP($E35,'v2 Master'!$A:$L,COLUMN()-24,FALSE)</f>
        <v>#N/A</v>
      </c>
      <c r="AB35" s="13" t="e">
        <f>VLOOKUP($E35,'v2 Master'!$A:$L,COLUMN()-24,FALSE)</f>
        <v>#N/A</v>
      </c>
      <c r="AC35" s="1" t="e">
        <f>VLOOKUP($E35,'v2 Master'!$A:$L,COLUMN()-24,FALSE)</f>
        <v>#N/A</v>
      </c>
      <c r="AD35" s="1" t="e">
        <f>VLOOKUP($E35,'v2 Master'!$A:$L,COLUMN()-24,FALSE)</f>
        <v>#N/A</v>
      </c>
      <c r="AE35" s="1" t="e">
        <f>VLOOKUP($E35,'v2 Master'!$A:$L,COLUMN()-24,FALSE)</f>
        <v>#N/A</v>
      </c>
      <c r="AF35" s="13" t="e">
        <f>VLOOKUP($E35,'v2 Master'!$A:$L,COLUMN()-24,FALSE)</f>
        <v>#N/A</v>
      </c>
      <c r="AG35" s="13" t="e">
        <f>VLOOKUP($E35,'v2 Master'!$A:$L,COLUMN()-24,FALSE)</f>
        <v>#N/A</v>
      </c>
      <c r="AH35" s="1" t="e">
        <f>VLOOKUP($E35,'v2 Master'!$A:$L,COLUMN()-24,FALSE)</f>
        <v>#N/A</v>
      </c>
      <c r="AI35" s="1" t="e">
        <f>VLOOKUP($E35,'v2 Master'!$A:$L,COLUMN()-24,FALSE)</f>
        <v>#N/A</v>
      </c>
      <c r="AJ35" s="1" t="e">
        <f>VLOOKUP($E35,'v2 Master'!$A:$L,COLUMN()-24,FALSE)</f>
        <v>#N/A</v>
      </c>
    </row>
    <row r="36" spans="2:36" x14ac:dyDescent="0.25">
      <c r="B36" s="1">
        <v>32</v>
      </c>
      <c r="C36" s="1" t="str">
        <f>IF('AT-4'!C50="","",'AT-4'!C50)</f>
        <v/>
      </c>
      <c r="D36" s="1" t="str">
        <f>IF('AT-4'!D50="","",'AT-4'!D50)</f>
        <v/>
      </c>
      <c r="E36" s="1" t="str">
        <f>IF('AT-4'!E50="","",'AT-4'!E50)</f>
        <v/>
      </c>
      <c r="F36" s="1" t="str">
        <f>IF('AT-4'!F50="","",'AT-4'!F50)</f>
        <v/>
      </c>
      <c r="G36" s="1" t="str">
        <f>IF('AT-4'!G50="","",'AT-4'!G50)</f>
        <v/>
      </c>
      <c r="H36" s="35" t="str">
        <f>IF('AT-4'!H50="","",'AT-4'!H50)</f>
        <v/>
      </c>
      <c r="I36" s="35" t="str">
        <f>IF('AT-4'!I50="","",'AT-4'!I50)</f>
        <v/>
      </c>
      <c r="J36" s="1" t="str">
        <f>IF('AT-4'!J50="","",'AT-4'!J50)</f>
        <v>(グループ設定なし)</v>
      </c>
      <c r="K36" s="13" t="str">
        <f>IF($D36="スポンサー",'AT-4'!K50,IF($D36="Ver.2.0(マッチング)",Z36,IF($D36="Ver.2.0+スポンサー",Z36,"")))</f>
        <v/>
      </c>
      <c r="L36" s="13" t="str">
        <f>IF($D36="スポンサー",'AT-4'!L50,IF($D36="Ver.2.0(マッチング)",AA36,IF($D36="Ver.2.0+スポンサー",AA36,"")))</f>
        <v/>
      </c>
      <c r="M36" s="13" t="str">
        <f>IF($D36="スポンサー",'AT-4'!M50,IF($D36="Ver.2.0(マッチング)",AB36,IF($D36="Ver.2.0+スポンサー",AB36,"")))</f>
        <v/>
      </c>
      <c r="N36" s="1" t="str">
        <f>IF($D36="スポンサー",'AT-4'!N50,IF($D36="Ver.2.0(マッチング)",AC36,IF($D36="Ver.2.0+スポンサー",AC36,"")))</f>
        <v/>
      </c>
      <c r="O36" s="13" t="str">
        <f>IF($D36="スポンサー",'AT-4'!O50,IF($D36="Ver.2.0(マッチング)",AD36,IF($D36="Ver.2.0+スポンサー",'AT-4'!O50,"")))</f>
        <v/>
      </c>
      <c r="P36" s="13" t="str">
        <f>IF($D36="スポンサー",'AT-4'!P50,IF($D36="Ver.2.0(マッチング)",AE36,IF($D36="Ver.2.0+スポンサー",AE36,"")))</f>
        <v/>
      </c>
      <c r="Q36" s="13" t="str">
        <f>IF($D36="スポンサー",'AT-4'!Q50,IF($D36="Ver.2.0(マッチング)",AF36,IF($D36="Ver.2.0+スポンサー",AF36/AD36*O36,"")))</f>
        <v/>
      </c>
      <c r="R36" s="13" t="str">
        <f>IF($D36="スポンサー",'AT-4'!R50,IF($D36="Ver.2.0(マッチング)",AG36,IF($D36="Ver.2.0+スポンサー",AG36,"")))</f>
        <v/>
      </c>
      <c r="S36" s="13" t="str">
        <f>IF($D36="スポンサー",'AT-4'!S50,IF($D36="Ver.2.0(マッチング)",AH36,IF($D36="Ver.2.0+スポンサー",AH36,"")))</f>
        <v/>
      </c>
      <c r="T36" s="13" t="str">
        <f>IF($D36="スポンサー",'AT-4'!T50,IF($D36="Ver.2.0(マッチング)",AI36,IF($D36="Ver.2.0+スポンサー",AI36,"")))</f>
        <v/>
      </c>
      <c r="U36" s="13" t="str">
        <f>IF($D36="スポンサー",'AT-4'!U50,IF($D36="Ver.2.0(マッチング)",AJ36,IF($D36="Ver.2.0+スポンサー",AJ36,"")))</f>
        <v/>
      </c>
      <c r="V36" s="13" t="str">
        <f>IF($D36="スポンサー",'AT-4'!V50,IF($D36="Ver.2.0(マッチング)",AK36,IF($D36="Ver.2.0+スポンサー",AK36,"")))</f>
        <v/>
      </c>
      <c r="W36" s="13" t="str">
        <f>IF($D36="スポンサー",'AT-4'!W50,IF($D36="Ver.2.0(マッチング)",AL36,IF($D36="Ver.2.0+スポンサー",AL36,"")))</f>
        <v/>
      </c>
      <c r="Z36" s="1" t="e">
        <f>VLOOKUP($E36,'v2 Master'!$A:$L,COLUMN()-24,FALSE)</f>
        <v>#N/A</v>
      </c>
      <c r="AA36" s="1" t="e">
        <f>VLOOKUP($E36,'v2 Master'!$A:$L,COLUMN()-24,FALSE)</f>
        <v>#N/A</v>
      </c>
      <c r="AB36" s="13" t="e">
        <f>VLOOKUP($E36,'v2 Master'!$A:$L,COLUMN()-24,FALSE)</f>
        <v>#N/A</v>
      </c>
      <c r="AC36" s="1" t="e">
        <f>VLOOKUP($E36,'v2 Master'!$A:$L,COLUMN()-24,FALSE)</f>
        <v>#N/A</v>
      </c>
      <c r="AD36" s="1" t="e">
        <f>VLOOKUP($E36,'v2 Master'!$A:$L,COLUMN()-24,FALSE)</f>
        <v>#N/A</v>
      </c>
      <c r="AE36" s="1" t="e">
        <f>VLOOKUP($E36,'v2 Master'!$A:$L,COLUMN()-24,FALSE)</f>
        <v>#N/A</v>
      </c>
      <c r="AF36" s="13" t="e">
        <f>VLOOKUP($E36,'v2 Master'!$A:$L,COLUMN()-24,FALSE)</f>
        <v>#N/A</v>
      </c>
      <c r="AG36" s="13" t="e">
        <f>VLOOKUP($E36,'v2 Master'!$A:$L,COLUMN()-24,FALSE)</f>
        <v>#N/A</v>
      </c>
      <c r="AH36" s="1" t="e">
        <f>VLOOKUP($E36,'v2 Master'!$A:$L,COLUMN()-24,FALSE)</f>
        <v>#N/A</v>
      </c>
      <c r="AI36" s="1" t="e">
        <f>VLOOKUP($E36,'v2 Master'!$A:$L,COLUMN()-24,FALSE)</f>
        <v>#N/A</v>
      </c>
      <c r="AJ36" s="1" t="e">
        <f>VLOOKUP($E36,'v2 Master'!$A:$L,COLUMN()-24,FALSE)</f>
        <v>#N/A</v>
      </c>
    </row>
    <row r="37" spans="2:36" x14ac:dyDescent="0.25">
      <c r="B37" s="1">
        <v>33</v>
      </c>
      <c r="C37" s="1" t="str">
        <f>IF('AT-4'!C51="","",'AT-4'!C51)</f>
        <v/>
      </c>
      <c r="D37" s="1" t="str">
        <f>IF('AT-4'!D51="","",'AT-4'!D51)</f>
        <v/>
      </c>
      <c r="E37" s="1" t="str">
        <f>IF('AT-4'!E51="","",'AT-4'!E51)</f>
        <v/>
      </c>
      <c r="F37" s="1" t="str">
        <f>IF('AT-4'!F51="","",'AT-4'!F51)</f>
        <v/>
      </c>
      <c r="G37" s="1" t="str">
        <f>IF('AT-4'!G51="","",'AT-4'!G51)</f>
        <v/>
      </c>
      <c r="H37" s="35" t="str">
        <f>IF('AT-4'!H51="","",'AT-4'!H51)</f>
        <v/>
      </c>
      <c r="I37" s="35" t="str">
        <f>IF('AT-4'!I51="","",'AT-4'!I51)</f>
        <v/>
      </c>
      <c r="J37" s="1" t="str">
        <f>IF('AT-4'!J51="","",'AT-4'!J51)</f>
        <v>(グループ設定なし)</v>
      </c>
      <c r="K37" s="13" t="str">
        <f>IF($D37="スポンサー",'AT-4'!K51,IF($D37="Ver.2.0(マッチング)",Z37,IF($D37="Ver.2.0+スポンサー",Z37,"")))</f>
        <v/>
      </c>
      <c r="L37" s="13" t="str">
        <f>IF($D37="スポンサー",'AT-4'!L51,IF($D37="Ver.2.0(マッチング)",AA37,IF($D37="Ver.2.0+スポンサー",AA37,"")))</f>
        <v/>
      </c>
      <c r="M37" s="13" t="str">
        <f>IF($D37="スポンサー",'AT-4'!M51,IF($D37="Ver.2.0(マッチング)",AB37,IF($D37="Ver.2.0+スポンサー",AB37,"")))</f>
        <v/>
      </c>
      <c r="N37" s="1" t="str">
        <f>IF($D37="スポンサー",'AT-4'!N51,IF($D37="Ver.2.0(マッチング)",AC37,IF($D37="Ver.2.0+スポンサー",AC37,"")))</f>
        <v/>
      </c>
      <c r="O37" s="13" t="str">
        <f>IF($D37="スポンサー",'AT-4'!O51,IF($D37="Ver.2.0(マッチング)",AD37,IF($D37="Ver.2.0+スポンサー",'AT-4'!O51,"")))</f>
        <v/>
      </c>
      <c r="P37" s="13" t="str">
        <f>IF($D37="スポンサー",'AT-4'!P51,IF($D37="Ver.2.0(マッチング)",AE37,IF($D37="Ver.2.0+スポンサー",AE37,"")))</f>
        <v/>
      </c>
      <c r="Q37" s="13" t="str">
        <f>IF($D37="スポンサー",'AT-4'!Q51,IF($D37="Ver.2.0(マッチング)",AF37,IF($D37="Ver.2.0+スポンサー",AF37/AD37*O37,"")))</f>
        <v/>
      </c>
      <c r="R37" s="13" t="str">
        <f>IF($D37="スポンサー",'AT-4'!R51,IF($D37="Ver.2.0(マッチング)",AG37,IF($D37="Ver.2.0+スポンサー",AG37,"")))</f>
        <v/>
      </c>
      <c r="S37" s="13" t="str">
        <f>IF($D37="スポンサー",'AT-4'!S51,IF($D37="Ver.2.0(マッチング)",AH37,IF($D37="Ver.2.0+スポンサー",AH37,"")))</f>
        <v/>
      </c>
      <c r="T37" s="13" t="str">
        <f>IF($D37="スポンサー",'AT-4'!T51,IF($D37="Ver.2.0(マッチング)",AI37,IF($D37="Ver.2.0+スポンサー",AI37,"")))</f>
        <v/>
      </c>
      <c r="U37" s="13" t="str">
        <f>IF($D37="スポンサー",'AT-4'!U51,IF($D37="Ver.2.0(マッチング)",AJ37,IF($D37="Ver.2.0+スポンサー",AJ37,"")))</f>
        <v/>
      </c>
      <c r="V37" s="13" t="str">
        <f>IF($D37="スポンサー",'AT-4'!V51,IF($D37="Ver.2.0(マッチング)",AK37,IF($D37="Ver.2.0+スポンサー",AK37,"")))</f>
        <v/>
      </c>
      <c r="W37" s="13" t="str">
        <f>IF($D37="スポンサー",'AT-4'!W51,IF($D37="Ver.2.0(マッチング)",AL37,IF($D37="Ver.2.0+スポンサー",AL37,"")))</f>
        <v/>
      </c>
      <c r="Z37" s="1" t="e">
        <f>VLOOKUP($E37,'v2 Master'!$A:$L,COLUMN()-24,FALSE)</f>
        <v>#N/A</v>
      </c>
      <c r="AA37" s="1" t="e">
        <f>VLOOKUP($E37,'v2 Master'!$A:$L,COLUMN()-24,FALSE)</f>
        <v>#N/A</v>
      </c>
      <c r="AB37" s="13" t="e">
        <f>VLOOKUP($E37,'v2 Master'!$A:$L,COLUMN()-24,FALSE)</f>
        <v>#N/A</v>
      </c>
      <c r="AC37" s="1" t="e">
        <f>VLOOKUP($E37,'v2 Master'!$A:$L,COLUMN()-24,FALSE)</f>
        <v>#N/A</v>
      </c>
      <c r="AD37" s="1" t="e">
        <f>VLOOKUP($E37,'v2 Master'!$A:$L,COLUMN()-24,FALSE)</f>
        <v>#N/A</v>
      </c>
      <c r="AE37" s="1" t="e">
        <f>VLOOKUP($E37,'v2 Master'!$A:$L,COLUMN()-24,FALSE)</f>
        <v>#N/A</v>
      </c>
      <c r="AF37" s="13" t="e">
        <f>VLOOKUP($E37,'v2 Master'!$A:$L,COLUMN()-24,FALSE)</f>
        <v>#N/A</v>
      </c>
      <c r="AG37" s="13" t="e">
        <f>VLOOKUP($E37,'v2 Master'!$A:$L,COLUMN()-24,FALSE)</f>
        <v>#N/A</v>
      </c>
      <c r="AH37" s="1" t="e">
        <f>VLOOKUP($E37,'v2 Master'!$A:$L,COLUMN()-24,FALSE)</f>
        <v>#N/A</v>
      </c>
      <c r="AI37" s="1" t="e">
        <f>VLOOKUP($E37,'v2 Master'!$A:$L,COLUMN()-24,FALSE)</f>
        <v>#N/A</v>
      </c>
      <c r="AJ37" s="1" t="e">
        <f>VLOOKUP($E37,'v2 Master'!$A:$L,COLUMN()-24,FALSE)</f>
        <v>#N/A</v>
      </c>
    </row>
    <row r="38" spans="2:36" x14ac:dyDescent="0.25">
      <c r="B38" s="1">
        <v>34</v>
      </c>
      <c r="C38" s="1" t="str">
        <f>IF('AT-4'!C52="","",'AT-4'!C52)</f>
        <v/>
      </c>
      <c r="D38" s="1" t="str">
        <f>IF('AT-4'!D52="","",'AT-4'!D52)</f>
        <v/>
      </c>
      <c r="E38" s="1" t="str">
        <f>IF('AT-4'!E52="","",'AT-4'!E52)</f>
        <v/>
      </c>
      <c r="F38" s="1" t="str">
        <f>IF('AT-4'!F52="","",'AT-4'!F52)</f>
        <v/>
      </c>
      <c r="G38" s="1" t="str">
        <f>IF('AT-4'!G52="","",'AT-4'!G52)</f>
        <v/>
      </c>
      <c r="H38" s="35" t="str">
        <f>IF('AT-4'!H52="","",'AT-4'!H52)</f>
        <v/>
      </c>
      <c r="I38" s="35" t="str">
        <f>IF('AT-4'!I52="","",'AT-4'!I52)</f>
        <v/>
      </c>
      <c r="J38" s="1" t="str">
        <f>IF('AT-4'!J52="","",'AT-4'!J52)</f>
        <v>(グループ設定なし)</v>
      </c>
      <c r="K38" s="13" t="str">
        <f>IF($D38="スポンサー",'AT-4'!K52,IF($D38="Ver.2.0(マッチング)",Z38,IF($D38="Ver.2.0+スポンサー",Z38,"")))</f>
        <v/>
      </c>
      <c r="L38" s="13" t="str">
        <f>IF($D38="スポンサー",'AT-4'!L52,IF($D38="Ver.2.0(マッチング)",AA38,IF($D38="Ver.2.0+スポンサー",AA38,"")))</f>
        <v/>
      </c>
      <c r="M38" s="13" t="str">
        <f>IF($D38="スポンサー",'AT-4'!M52,IF($D38="Ver.2.0(マッチング)",AB38,IF($D38="Ver.2.0+スポンサー",AB38,"")))</f>
        <v/>
      </c>
      <c r="N38" s="1" t="str">
        <f>IF($D38="スポンサー",'AT-4'!N52,IF($D38="Ver.2.0(マッチング)",AC38,IF($D38="Ver.2.0+スポンサー",AC38,"")))</f>
        <v/>
      </c>
      <c r="O38" s="13" t="str">
        <f>IF($D38="スポンサー",'AT-4'!O52,IF($D38="Ver.2.0(マッチング)",AD38,IF($D38="Ver.2.0+スポンサー",'AT-4'!O52,"")))</f>
        <v/>
      </c>
      <c r="P38" s="13" t="str">
        <f>IF($D38="スポンサー",'AT-4'!P52,IF($D38="Ver.2.0(マッチング)",AE38,IF($D38="Ver.2.0+スポンサー",AE38,"")))</f>
        <v/>
      </c>
      <c r="Q38" s="13" t="str">
        <f>IF($D38="スポンサー",'AT-4'!Q52,IF($D38="Ver.2.0(マッチング)",AF38,IF($D38="Ver.2.0+スポンサー",AF38/AD38*O38,"")))</f>
        <v/>
      </c>
      <c r="R38" s="13" t="str">
        <f>IF($D38="スポンサー",'AT-4'!R52,IF($D38="Ver.2.0(マッチング)",AG38,IF($D38="Ver.2.0+スポンサー",AG38,"")))</f>
        <v/>
      </c>
      <c r="S38" s="13" t="str">
        <f>IF($D38="スポンサー",'AT-4'!S52,IF($D38="Ver.2.0(マッチング)",AH38,IF($D38="Ver.2.0+スポンサー",AH38,"")))</f>
        <v/>
      </c>
      <c r="T38" s="13" t="str">
        <f>IF($D38="スポンサー",'AT-4'!T52,IF($D38="Ver.2.0(マッチング)",AI38,IF($D38="Ver.2.0+スポンサー",AI38,"")))</f>
        <v/>
      </c>
      <c r="U38" s="13" t="str">
        <f>IF($D38="スポンサー",'AT-4'!U52,IF($D38="Ver.2.0(マッチング)",AJ38,IF($D38="Ver.2.0+スポンサー",AJ38,"")))</f>
        <v/>
      </c>
      <c r="V38" s="13" t="str">
        <f>IF($D38="スポンサー",'AT-4'!V52,IF($D38="Ver.2.0(マッチング)",AK38,IF($D38="Ver.2.0+スポンサー",AK38,"")))</f>
        <v/>
      </c>
      <c r="W38" s="13" t="str">
        <f>IF($D38="スポンサー",'AT-4'!W52,IF($D38="Ver.2.0(マッチング)",AL38,IF($D38="Ver.2.0+スポンサー",AL38,"")))</f>
        <v/>
      </c>
      <c r="Z38" s="1" t="e">
        <f>VLOOKUP($E38,'v2 Master'!$A:$L,COLUMN()-24,FALSE)</f>
        <v>#N/A</v>
      </c>
      <c r="AA38" s="1" t="e">
        <f>VLOOKUP($E38,'v2 Master'!$A:$L,COLUMN()-24,FALSE)</f>
        <v>#N/A</v>
      </c>
      <c r="AB38" s="13" t="e">
        <f>VLOOKUP($E38,'v2 Master'!$A:$L,COLUMN()-24,FALSE)</f>
        <v>#N/A</v>
      </c>
      <c r="AC38" s="1" t="e">
        <f>VLOOKUP($E38,'v2 Master'!$A:$L,COLUMN()-24,FALSE)</f>
        <v>#N/A</v>
      </c>
      <c r="AD38" s="1" t="e">
        <f>VLOOKUP($E38,'v2 Master'!$A:$L,COLUMN()-24,FALSE)</f>
        <v>#N/A</v>
      </c>
      <c r="AE38" s="1" t="e">
        <f>VLOOKUP($E38,'v2 Master'!$A:$L,COLUMN()-24,FALSE)</f>
        <v>#N/A</v>
      </c>
      <c r="AF38" s="13" t="e">
        <f>VLOOKUP($E38,'v2 Master'!$A:$L,COLUMN()-24,FALSE)</f>
        <v>#N/A</v>
      </c>
      <c r="AG38" s="13" t="e">
        <f>VLOOKUP($E38,'v2 Master'!$A:$L,COLUMN()-24,FALSE)</f>
        <v>#N/A</v>
      </c>
      <c r="AH38" s="1" t="e">
        <f>VLOOKUP($E38,'v2 Master'!$A:$L,COLUMN()-24,FALSE)</f>
        <v>#N/A</v>
      </c>
      <c r="AI38" s="1" t="e">
        <f>VLOOKUP($E38,'v2 Master'!$A:$L,COLUMN()-24,FALSE)</f>
        <v>#N/A</v>
      </c>
      <c r="AJ38" s="1" t="e">
        <f>VLOOKUP($E38,'v2 Master'!$A:$L,COLUMN()-24,FALSE)</f>
        <v>#N/A</v>
      </c>
    </row>
    <row r="39" spans="2:36" x14ac:dyDescent="0.25">
      <c r="B39" s="1">
        <v>35</v>
      </c>
      <c r="C39" s="1" t="str">
        <f>IF('AT-4'!C53="","",'AT-4'!C53)</f>
        <v/>
      </c>
      <c r="D39" s="1" t="str">
        <f>IF('AT-4'!D53="","",'AT-4'!D53)</f>
        <v/>
      </c>
      <c r="E39" s="1" t="str">
        <f>IF('AT-4'!E53="","",'AT-4'!E53)</f>
        <v/>
      </c>
      <c r="F39" s="1" t="str">
        <f>IF('AT-4'!F53="","",'AT-4'!F53)</f>
        <v/>
      </c>
      <c r="G39" s="1" t="str">
        <f>IF('AT-4'!G53="","",'AT-4'!G53)</f>
        <v/>
      </c>
      <c r="H39" s="35" t="str">
        <f>IF('AT-4'!H53="","",'AT-4'!H53)</f>
        <v/>
      </c>
      <c r="I39" s="35" t="str">
        <f>IF('AT-4'!I53="","",'AT-4'!I53)</f>
        <v/>
      </c>
      <c r="J39" s="1" t="str">
        <f>IF('AT-4'!J53="","",'AT-4'!J53)</f>
        <v>(グループ設定なし)</v>
      </c>
      <c r="K39" s="13" t="str">
        <f>IF($D39="スポンサー",'AT-4'!K53,IF($D39="Ver.2.0(マッチング)",Z39,IF($D39="Ver.2.0+スポンサー",Z39,"")))</f>
        <v/>
      </c>
      <c r="L39" s="13" t="str">
        <f>IF($D39="スポンサー",'AT-4'!L53,IF($D39="Ver.2.0(マッチング)",AA39,IF($D39="Ver.2.0+スポンサー",AA39,"")))</f>
        <v/>
      </c>
      <c r="M39" s="13" t="str">
        <f>IF($D39="スポンサー",'AT-4'!M53,IF($D39="Ver.2.0(マッチング)",AB39,IF($D39="Ver.2.0+スポンサー",AB39,"")))</f>
        <v/>
      </c>
      <c r="N39" s="1" t="str">
        <f>IF($D39="スポンサー",'AT-4'!N53,IF($D39="Ver.2.0(マッチング)",AC39,IF($D39="Ver.2.0+スポンサー",AC39,"")))</f>
        <v/>
      </c>
      <c r="O39" s="13" t="str">
        <f>IF($D39="スポンサー",'AT-4'!O53,IF($D39="Ver.2.0(マッチング)",AD39,IF($D39="Ver.2.0+スポンサー",'AT-4'!O53,"")))</f>
        <v/>
      </c>
      <c r="P39" s="13" t="str">
        <f>IF($D39="スポンサー",'AT-4'!P53,IF($D39="Ver.2.0(マッチング)",AE39,IF($D39="Ver.2.0+スポンサー",AE39,"")))</f>
        <v/>
      </c>
      <c r="Q39" s="13" t="str">
        <f>IF($D39="スポンサー",'AT-4'!Q53,IF($D39="Ver.2.0(マッチング)",AF39,IF($D39="Ver.2.0+スポンサー",AF39/AD39*O39,"")))</f>
        <v/>
      </c>
      <c r="R39" s="13" t="str">
        <f>IF($D39="スポンサー",'AT-4'!R53,IF($D39="Ver.2.0(マッチング)",AG39,IF($D39="Ver.2.0+スポンサー",AG39,"")))</f>
        <v/>
      </c>
      <c r="S39" s="13" t="str">
        <f>IF($D39="スポンサー",'AT-4'!S53,IF($D39="Ver.2.0(マッチング)",AH39,IF($D39="Ver.2.0+スポンサー",AH39,"")))</f>
        <v/>
      </c>
      <c r="T39" s="13" t="str">
        <f>IF($D39="スポンサー",'AT-4'!T53,IF($D39="Ver.2.0(マッチング)",AI39,IF($D39="Ver.2.0+スポンサー",AI39,"")))</f>
        <v/>
      </c>
      <c r="U39" s="13" t="str">
        <f>IF($D39="スポンサー",'AT-4'!U53,IF($D39="Ver.2.0(マッチング)",AJ39,IF($D39="Ver.2.0+スポンサー",AJ39,"")))</f>
        <v/>
      </c>
      <c r="V39" s="13" t="str">
        <f>IF($D39="スポンサー",'AT-4'!V53,IF($D39="Ver.2.0(マッチング)",AK39,IF($D39="Ver.2.0+スポンサー",AK39,"")))</f>
        <v/>
      </c>
      <c r="W39" s="13" t="str">
        <f>IF($D39="スポンサー",'AT-4'!W53,IF($D39="Ver.2.0(マッチング)",AL39,IF($D39="Ver.2.0+スポンサー",AL39,"")))</f>
        <v/>
      </c>
      <c r="Z39" s="1" t="e">
        <f>VLOOKUP($E39,'v2 Master'!$A:$L,COLUMN()-24,FALSE)</f>
        <v>#N/A</v>
      </c>
      <c r="AA39" s="1" t="e">
        <f>VLOOKUP($E39,'v2 Master'!$A:$L,COLUMN()-24,FALSE)</f>
        <v>#N/A</v>
      </c>
      <c r="AB39" s="13" t="e">
        <f>VLOOKUP($E39,'v2 Master'!$A:$L,COLUMN()-24,FALSE)</f>
        <v>#N/A</v>
      </c>
      <c r="AC39" s="1" t="e">
        <f>VLOOKUP($E39,'v2 Master'!$A:$L,COLUMN()-24,FALSE)</f>
        <v>#N/A</v>
      </c>
      <c r="AD39" s="1" t="e">
        <f>VLOOKUP($E39,'v2 Master'!$A:$L,COLUMN()-24,FALSE)</f>
        <v>#N/A</v>
      </c>
      <c r="AE39" s="1" t="e">
        <f>VLOOKUP($E39,'v2 Master'!$A:$L,COLUMN()-24,FALSE)</f>
        <v>#N/A</v>
      </c>
      <c r="AF39" s="13" t="e">
        <f>VLOOKUP($E39,'v2 Master'!$A:$L,COLUMN()-24,FALSE)</f>
        <v>#N/A</v>
      </c>
      <c r="AG39" s="13" t="e">
        <f>VLOOKUP($E39,'v2 Master'!$A:$L,COLUMN()-24,FALSE)</f>
        <v>#N/A</v>
      </c>
      <c r="AH39" s="1" t="e">
        <f>VLOOKUP($E39,'v2 Master'!$A:$L,COLUMN()-24,FALSE)</f>
        <v>#N/A</v>
      </c>
      <c r="AI39" s="1" t="e">
        <f>VLOOKUP($E39,'v2 Master'!$A:$L,COLUMN()-24,FALSE)</f>
        <v>#N/A</v>
      </c>
      <c r="AJ39" s="1" t="e">
        <f>VLOOKUP($E39,'v2 Master'!$A:$L,COLUMN()-24,FALSE)</f>
        <v>#N/A</v>
      </c>
    </row>
    <row r="40" spans="2:36" x14ac:dyDescent="0.25">
      <c r="B40" s="1">
        <v>36</v>
      </c>
      <c r="C40" s="1" t="str">
        <f>IF('AT-4'!C54="","",'AT-4'!C54)</f>
        <v/>
      </c>
      <c r="D40" s="1" t="str">
        <f>IF('AT-4'!D54="","",'AT-4'!D54)</f>
        <v/>
      </c>
      <c r="E40" s="1" t="str">
        <f>IF('AT-4'!E54="","",'AT-4'!E54)</f>
        <v/>
      </c>
      <c r="F40" s="1" t="str">
        <f>IF('AT-4'!F54="","",'AT-4'!F54)</f>
        <v/>
      </c>
      <c r="G40" s="1" t="str">
        <f>IF('AT-4'!G54="","",'AT-4'!G54)</f>
        <v/>
      </c>
      <c r="H40" s="35" t="str">
        <f>IF('AT-4'!H54="","",'AT-4'!H54)</f>
        <v/>
      </c>
      <c r="I40" s="35" t="str">
        <f>IF('AT-4'!I54="","",'AT-4'!I54)</f>
        <v/>
      </c>
      <c r="J40" s="1" t="str">
        <f>IF('AT-4'!J54="","",'AT-4'!J54)</f>
        <v>(グループ設定なし)</v>
      </c>
      <c r="K40" s="13" t="str">
        <f>IF($D40="スポンサー",'AT-4'!K54,IF($D40="Ver.2.0(マッチング)",Z40,IF($D40="Ver.2.0+スポンサー",Z40,"")))</f>
        <v/>
      </c>
      <c r="L40" s="13" t="str">
        <f>IF($D40="スポンサー",'AT-4'!L54,IF($D40="Ver.2.0(マッチング)",AA40,IF($D40="Ver.2.0+スポンサー",AA40,"")))</f>
        <v/>
      </c>
      <c r="M40" s="13" t="str">
        <f>IF($D40="スポンサー",'AT-4'!M54,IF($D40="Ver.2.0(マッチング)",AB40,IF($D40="Ver.2.0+スポンサー",AB40,"")))</f>
        <v/>
      </c>
      <c r="N40" s="1" t="str">
        <f>IF($D40="スポンサー",'AT-4'!N54,IF($D40="Ver.2.0(マッチング)",AC40,IF($D40="Ver.2.0+スポンサー",AC40,"")))</f>
        <v/>
      </c>
      <c r="O40" s="13" t="str">
        <f>IF($D40="スポンサー",'AT-4'!O54,IF($D40="Ver.2.0(マッチング)",AD40,IF($D40="Ver.2.0+スポンサー",'AT-4'!O54,"")))</f>
        <v/>
      </c>
      <c r="P40" s="13" t="str">
        <f>IF($D40="スポンサー",'AT-4'!P54,IF($D40="Ver.2.0(マッチング)",AE40,IF($D40="Ver.2.0+スポンサー",AE40,"")))</f>
        <v/>
      </c>
      <c r="Q40" s="13" t="str">
        <f>IF($D40="スポンサー",'AT-4'!Q54,IF($D40="Ver.2.0(マッチング)",AF40,IF($D40="Ver.2.0+スポンサー",AF40/AD40*O40,"")))</f>
        <v/>
      </c>
      <c r="R40" s="13" t="str">
        <f>IF($D40="スポンサー",'AT-4'!R54,IF($D40="Ver.2.0(マッチング)",AG40,IF($D40="Ver.2.0+スポンサー",AG40,"")))</f>
        <v/>
      </c>
      <c r="S40" s="13" t="str">
        <f>IF($D40="スポンサー",'AT-4'!S54,IF($D40="Ver.2.0(マッチング)",AH40,IF($D40="Ver.2.0+スポンサー",AH40,"")))</f>
        <v/>
      </c>
      <c r="T40" s="13" t="str">
        <f>IF($D40="スポンサー",'AT-4'!T54,IF($D40="Ver.2.0(マッチング)",AI40,IF($D40="Ver.2.0+スポンサー",AI40,"")))</f>
        <v/>
      </c>
      <c r="U40" s="13" t="str">
        <f>IF($D40="スポンサー",'AT-4'!U54,IF($D40="Ver.2.0(マッチング)",AJ40,IF($D40="Ver.2.0+スポンサー",AJ40,"")))</f>
        <v/>
      </c>
      <c r="V40" s="13" t="str">
        <f>IF($D40="スポンサー",'AT-4'!V54,IF($D40="Ver.2.0(マッチング)",AK40,IF($D40="Ver.2.0+スポンサー",AK40,"")))</f>
        <v/>
      </c>
      <c r="W40" s="13" t="str">
        <f>IF($D40="スポンサー",'AT-4'!W54,IF($D40="Ver.2.0(マッチング)",AL40,IF($D40="Ver.2.0+スポンサー",AL40,"")))</f>
        <v/>
      </c>
      <c r="Z40" s="1" t="e">
        <f>VLOOKUP($E40,'v2 Master'!$A:$L,COLUMN()-24,FALSE)</f>
        <v>#N/A</v>
      </c>
      <c r="AA40" s="1" t="e">
        <f>VLOOKUP($E40,'v2 Master'!$A:$L,COLUMN()-24,FALSE)</f>
        <v>#N/A</v>
      </c>
      <c r="AB40" s="13" t="e">
        <f>VLOOKUP($E40,'v2 Master'!$A:$L,COLUMN()-24,FALSE)</f>
        <v>#N/A</v>
      </c>
      <c r="AC40" s="1" t="e">
        <f>VLOOKUP($E40,'v2 Master'!$A:$L,COLUMN()-24,FALSE)</f>
        <v>#N/A</v>
      </c>
      <c r="AD40" s="1" t="e">
        <f>VLOOKUP($E40,'v2 Master'!$A:$L,COLUMN()-24,FALSE)</f>
        <v>#N/A</v>
      </c>
      <c r="AE40" s="1" t="e">
        <f>VLOOKUP($E40,'v2 Master'!$A:$L,COLUMN()-24,FALSE)</f>
        <v>#N/A</v>
      </c>
      <c r="AF40" s="13" t="e">
        <f>VLOOKUP($E40,'v2 Master'!$A:$L,COLUMN()-24,FALSE)</f>
        <v>#N/A</v>
      </c>
      <c r="AG40" s="13" t="e">
        <f>VLOOKUP($E40,'v2 Master'!$A:$L,COLUMN()-24,FALSE)</f>
        <v>#N/A</v>
      </c>
      <c r="AH40" s="1" t="e">
        <f>VLOOKUP($E40,'v2 Master'!$A:$L,COLUMN()-24,FALSE)</f>
        <v>#N/A</v>
      </c>
      <c r="AI40" s="1" t="e">
        <f>VLOOKUP($E40,'v2 Master'!$A:$L,COLUMN()-24,FALSE)</f>
        <v>#N/A</v>
      </c>
      <c r="AJ40" s="1" t="e">
        <f>VLOOKUP($E40,'v2 Master'!$A:$L,COLUMN()-24,FALSE)</f>
        <v>#N/A</v>
      </c>
    </row>
    <row r="41" spans="2:36" x14ac:dyDescent="0.25">
      <c r="B41" s="1">
        <v>37</v>
      </c>
      <c r="C41" s="1" t="str">
        <f>IF('AT-4'!C55="","",'AT-4'!C55)</f>
        <v/>
      </c>
      <c r="D41" s="1" t="str">
        <f>IF('AT-4'!D55="","",'AT-4'!D55)</f>
        <v/>
      </c>
      <c r="E41" s="1" t="str">
        <f>IF('AT-4'!E55="","",'AT-4'!E55)</f>
        <v/>
      </c>
      <c r="F41" s="1" t="str">
        <f>IF('AT-4'!F55="","",'AT-4'!F55)</f>
        <v/>
      </c>
      <c r="G41" s="1" t="str">
        <f>IF('AT-4'!G55="","",'AT-4'!G55)</f>
        <v/>
      </c>
      <c r="H41" s="35" t="str">
        <f>IF('AT-4'!H55="","",'AT-4'!H55)</f>
        <v/>
      </c>
      <c r="I41" s="35" t="str">
        <f>IF('AT-4'!I55="","",'AT-4'!I55)</f>
        <v/>
      </c>
      <c r="J41" s="1" t="str">
        <f>IF('AT-4'!J55="","",'AT-4'!J55)</f>
        <v>(グループ設定なし)</v>
      </c>
      <c r="K41" s="13" t="str">
        <f>IF($D41="スポンサー",'AT-4'!K55,IF($D41="Ver.2.0(マッチング)",Z41,IF($D41="Ver.2.0+スポンサー",Z41,"")))</f>
        <v/>
      </c>
      <c r="L41" s="13" t="str">
        <f>IF($D41="スポンサー",'AT-4'!L55,IF($D41="Ver.2.0(マッチング)",AA41,IF($D41="Ver.2.0+スポンサー",AA41,"")))</f>
        <v/>
      </c>
      <c r="M41" s="13" t="str">
        <f>IF($D41="スポンサー",'AT-4'!M55,IF($D41="Ver.2.0(マッチング)",AB41,IF($D41="Ver.2.0+スポンサー",AB41,"")))</f>
        <v/>
      </c>
      <c r="N41" s="1" t="str">
        <f>IF($D41="スポンサー",'AT-4'!N55,IF($D41="Ver.2.0(マッチング)",AC41,IF($D41="Ver.2.0+スポンサー",AC41,"")))</f>
        <v/>
      </c>
      <c r="O41" s="13" t="str">
        <f>IF($D41="スポンサー",'AT-4'!O55,IF($D41="Ver.2.0(マッチング)",AD41,IF($D41="Ver.2.0+スポンサー",'AT-4'!O55,"")))</f>
        <v/>
      </c>
      <c r="P41" s="13" t="str">
        <f>IF($D41="スポンサー",'AT-4'!P55,IF($D41="Ver.2.0(マッチング)",AE41,IF($D41="Ver.2.0+スポンサー",AE41,"")))</f>
        <v/>
      </c>
      <c r="Q41" s="13" t="str">
        <f>IF($D41="スポンサー",'AT-4'!Q55,IF($D41="Ver.2.0(マッチング)",AF41,IF($D41="Ver.2.0+スポンサー",AF41/AD41*O41,"")))</f>
        <v/>
      </c>
      <c r="R41" s="13" t="str">
        <f>IF($D41="スポンサー",'AT-4'!R55,IF($D41="Ver.2.0(マッチング)",AG41,IF($D41="Ver.2.0+スポンサー",AG41,"")))</f>
        <v/>
      </c>
      <c r="S41" s="13" t="str">
        <f>IF($D41="スポンサー",'AT-4'!S55,IF($D41="Ver.2.0(マッチング)",AH41,IF($D41="Ver.2.0+スポンサー",AH41,"")))</f>
        <v/>
      </c>
      <c r="T41" s="13" t="str">
        <f>IF($D41="スポンサー",'AT-4'!T55,IF($D41="Ver.2.0(マッチング)",AI41,IF($D41="Ver.2.0+スポンサー",AI41,"")))</f>
        <v/>
      </c>
      <c r="U41" s="13" t="str">
        <f>IF($D41="スポンサー",'AT-4'!U55,IF($D41="Ver.2.0(マッチング)",AJ41,IF($D41="Ver.2.0+スポンサー",AJ41,"")))</f>
        <v/>
      </c>
      <c r="V41" s="13" t="str">
        <f>IF($D41="スポンサー",'AT-4'!V55,IF($D41="Ver.2.0(マッチング)",AK41,IF($D41="Ver.2.0+スポンサー",AK41,"")))</f>
        <v/>
      </c>
      <c r="W41" s="13" t="str">
        <f>IF($D41="スポンサー",'AT-4'!W55,IF($D41="Ver.2.0(マッチング)",AL41,IF($D41="Ver.2.0+スポンサー",AL41,"")))</f>
        <v/>
      </c>
      <c r="Z41" s="1" t="e">
        <f>VLOOKUP($E41,'v2 Master'!$A:$L,COLUMN()-24,FALSE)</f>
        <v>#N/A</v>
      </c>
      <c r="AA41" s="1" t="e">
        <f>VLOOKUP($E41,'v2 Master'!$A:$L,COLUMN()-24,FALSE)</f>
        <v>#N/A</v>
      </c>
      <c r="AB41" s="13" t="e">
        <f>VLOOKUP($E41,'v2 Master'!$A:$L,COLUMN()-24,FALSE)</f>
        <v>#N/A</v>
      </c>
      <c r="AC41" s="1" t="e">
        <f>VLOOKUP($E41,'v2 Master'!$A:$L,COLUMN()-24,FALSE)</f>
        <v>#N/A</v>
      </c>
      <c r="AD41" s="1" t="e">
        <f>VLOOKUP($E41,'v2 Master'!$A:$L,COLUMN()-24,FALSE)</f>
        <v>#N/A</v>
      </c>
      <c r="AE41" s="1" t="e">
        <f>VLOOKUP($E41,'v2 Master'!$A:$L,COLUMN()-24,FALSE)</f>
        <v>#N/A</v>
      </c>
      <c r="AF41" s="13" t="e">
        <f>VLOOKUP($E41,'v2 Master'!$A:$L,COLUMN()-24,FALSE)</f>
        <v>#N/A</v>
      </c>
      <c r="AG41" s="13" t="e">
        <f>VLOOKUP($E41,'v2 Master'!$A:$L,COLUMN()-24,FALSE)</f>
        <v>#N/A</v>
      </c>
      <c r="AH41" s="1" t="e">
        <f>VLOOKUP($E41,'v2 Master'!$A:$L,COLUMN()-24,FALSE)</f>
        <v>#N/A</v>
      </c>
      <c r="AI41" s="1" t="e">
        <f>VLOOKUP($E41,'v2 Master'!$A:$L,COLUMN()-24,FALSE)</f>
        <v>#N/A</v>
      </c>
      <c r="AJ41" s="1" t="e">
        <f>VLOOKUP($E41,'v2 Master'!$A:$L,COLUMN()-24,FALSE)</f>
        <v>#N/A</v>
      </c>
    </row>
    <row r="42" spans="2:36" x14ac:dyDescent="0.25">
      <c r="B42" s="1">
        <v>38</v>
      </c>
      <c r="C42" s="1" t="str">
        <f>IF('AT-4'!C56="","",'AT-4'!C56)</f>
        <v/>
      </c>
      <c r="D42" s="1" t="str">
        <f>IF('AT-4'!D56="","",'AT-4'!D56)</f>
        <v/>
      </c>
      <c r="E42" s="1" t="str">
        <f>IF('AT-4'!E56="","",'AT-4'!E56)</f>
        <v/>
      </c>
      <c r="F42" s="1" t="str">
        <f>IF('AT-4'!F56="","",'AT-4'!F56)</f>
        <v/>
      </c>
      <c r="G42" s="1" t="str">
        <f>IF('AT-4'!G56="","",'AT-4'!G56)</f>
        <v/>
      </c>
      <c r="H42" s="35" t="str">
        <f>IF('AT-4'!H56="","",'AT-4'!H56)</f>
        <v/>
      </c>
      <c r="I42" s="35" t="str">
        <f>IF('AT-4'!I56="","",'AT-4'!I56)</f>
        <v/>
      </c>
      <c r="J42" s="1" t="str">
        <f>IF('AT-4'!J56="","",'AT-4'!J56)</f>
        <v>(グループ設定なし)</v>
      </c>
      <c r="K42" s="13" t="str">
        <f>IF($D42="スポンサー",'AT-4'!K56,IF($D42="Ver.2.0(マッチング)",Z42,IF($D42="Ver.2.0+スポンサー",Z42,"")))</f>
        <v/>
      </c>
      <c r="L42" s="13" t="str">
        <f>IF($D42="スポンサー",'AT-4'!L56,IF($D42="Ver.2.0(マッチング)",AA42,IF($D42="Ver.2.0+スポンサー",AA42,"")))</f>
        <v/>
      </c>
      <c r="M42" s="13" t="str">
        <f>IF($D42="スポンサー",'AT-4'!M56,IF($D42="Ver.2.0(マッチング)",AB42,IF($D42="Ver.2.0+スポンサー",AB42,"")))</f>
        <v/>
      </c>
      <c r="N42" s="1" t="str">
        <f>IF($D42="スポンサー",'AT-4'!N56,IF($D42="Ver.2.0(マッチング)",AC42,IF($D42="Ver.2.0+スポンサー",AC42,"")))</f>
        <v/>
      </c>
      <c r="O42" s="13" t="str">
        <f>IF($D42="スポンサー",'AT-4'!O56,IF($D42="Ver.2.0(マッチング)",AD42,IF($D42="Ver.2.0+スポンサー",'AT-4'!O56,"")))</f>
        <v/>
      </c>
      <c r="P42" s="13" t="str">
        <f>IF($D42="スポンサー",'AT-4'!P56,IF($D42="Ver.2.0(マッチング)",AE42,IF($D42="Ver.2.0+スポンサー",AE42,"")))</f>
        <v/>
      </c>
      <c r="Q42" s="13" t="str">
        <f>IF($D42="スポンサー",'AT-4'!Q56,IF($D42="Ver.2.0(マッチング)",AF42,IF($D42="Ver.2.0+スポンサー",AF42/AD42*O42,"")))</f>
        <v/>
      </c>
      <c r="R42" s="13" t="str">
        <f>IF($D42="スポンサー",'AT-4'!R56,IF($D42="Ver.2.0(マッチング)",AG42,IF($D42="Ver.2.0+スポンサー",AG42,"")))</f>
        <v/>
      </c>
      <c r="S42" s="13" t="str">
        <f>IF($D42="スポンサー",'AT-4'!S56,IF($D42="Ver.2.0(マッチング)",AH42,IF($D42="Ver.2.0+スポンサー",AH42,"")))</f>
        <v/>
      </c>
      <c r="T42" s="13" t="str">
        <f>IF($D42="スポンサー",'AT-4'!T56,IF($D42="Ver.2.0(マッチング)",AI42,IF($D42="Ver.2.0+スポンサー",AI42,"")))</f>
        <v/>
      </c>
      <c r="U42" s="13" t="str">
        <f>IF($D42="スポンサー",'AT-4'!U56,IF($D42="Ver.2.0(マッチング)",AJ42,IF($D42="Ver.2.0+スポンサー",AJ42,"")))</f>
        <v/>
      </c>
      <c r="V42" s="13" t="str">
        <f>IF($D42="スポンサー",'AT-4'!V56,IF($D42="Ver.2.0(マッチング)",AK42,IF($D42="Ver.2.0+スポンサー",AK42,"")))</f>
        <v/>
      </c>
      <c r="W42" s="13" t="str">
        <f>IF($D42="スポンサー",'AT-4'!W56,IF($D42="Ver.2.0(マッチング)",AL42,IF($D42="Ver.2.0+スポンサー",AL42,"")))</f>
        <v/>
      </c>
      <c r="Z42" s="1" t="e">
        <f>VLOOKUP($E42,'v2 Master'!$A:$L,COLUMN()-24,FALSE)</f>
        <v>#N/A</v>
      </c>
      <c r="AA42" s="1" t="e">
        <f>VLOOKUP($E42,'v2 Master'!$A:$L,COLUMN()-24,FALSE)</f>
        <v>#N/A</v>
      </c>
      <c r="AB42" s="13" t="e">
        <f>VLOOKUP($E42,'v2 Master'!$A:$L,COLUMN()-24,FALSE)</f>
        <v>#N/A</v>
      </c>
      <c r="AC42" s="1" t="e">
        <f>VLOOKUP($E42,'v2 Master'!$A:$L,COLUMN()-24,FALSE)</f>
        <v>#N/A</v>
      </c>
      <c r="AD42" s="1" t="e">
        <f>VLOOKUP($E42,'v2 Master'!$A:$L,COLUMN()-24,FALSE)</f>
        <v>#N/A</v>
      </c>
      <c r="AE42" s="1" t="e">
        <f>VLOOKUP($E42,'v2 Master'!$A:$L,COLUMN()-24,FALSE)</f>
        <v>#N/A</v>
      </c>
      <c r="AF42" s="13" t="e">
        <f>VLOOKUP($E42,'v2 Master'!$A:$L,COLUMN()-24,FALSE)</f>
        <v>#N/A</v>
      </c>
      <c r="AG42" s="13" t="e">
        <f>VLOOKUP($E42,'v2 Master'!$A:$L,COLUMN()-24,FALSE)</f>
        <v>#N/A</v>
      </c>
      <c r="AH42" s="1" t="e">
        <f>VLOOKUP($E42,'v2 Master'!$A:$L,COLUMN()-24,FALSE)</f>
        <v>#N/A</v>
      </c>
      <c r="AI42" s="1" t="e">
        <f>VLOOKUP($E42,'v2 Master'!$A:$L,COLUMN()-24,FALSE)</f>
        <v>#N/A</v>
      </c>
      <c r="AJ42" s="1" t="e">
        <f>VLOOKUP($E42,'v2 Master'!$A:$L,COLUMN()-24,FALSE)</f>
        <v>#N/A</v>
      </c>
    </row>
    <row r="43" spans="2:36" x14ac:dyDescent="0.25">
      <c r="B43" s="1">
        <v>39</v>
      </c>
      <c r="C43" s="1" t="str">
        <f>IF('AT-4'!C57="","",'AT-4'!C57)</f>
        <v/>
      </c>
      <c r="D43" s="1" t="str">
        <f>IF('AT-4'!D57="","",'AT-4'!D57)</f>
        <v/>
      </c>
      <c r="E43" s="1" t="str">
        <f>IF('AT-4'!E57="","",'AT-4'!E57)</f>
        <v/>
      </c>
      <c r="F43" s="1" t="str">
        <f>IF('AT-4'!F57="","",'AT-4'!F57)</f>
        <v/>
      </c>
      <c r="G43" s="1" t="str">
        <f>IF('AT-4'!G57="","",'AT-4'!G57)</f>
        <v/>
      </c>
      <c r="H43" s="35" t="str">
        <f>IF('AT-4'!H57="","",'AT-4'!H57)</f>
        <v/>
      </c>
      <c r="I43" s="35" t="str">
        <f>IF('AT-4'!I57="","",'AT-4'!I57)</f>
        <v/>
      </c>
      <c r="J43" s="1" t="str">
        <f>IF('AT-4'!J57="","",'AT-4'!J57)</f>
        <v>(グループ設定なし)</v>
      </c>
      <c r="K43" s="13" t="str">
        <f>IF($D43="スポンサー",'AT-4'!K57,IF($D43="Ver.2.0(マッチング)",Z43,IF($D43="Ver.2.0+スポンサー",Z43,"")))</f>
        <v/>
      </c>
      <c r="L43" s="13" t="str">
        <f>IF($D43="スポンサー",'AT-4'!L57,IF($D43="Ver.2.0(マッチング)",AA43,IF($D43="Ver.2.0+スポンサー",AA43,"")))</f>
        <v/>
      </c>
      <c r="M43" s="13" t="str">
        <f>IF($D43="スポンサー",'AT-4'!M57,IF($D43="Ver.2.0(マッチング)",AB43,IF($D43="Ver.2.0+スポンサー",AB43,"")))</f>
        <v/>
      </c>
      <c r="N43" s="1" t="str">
        <f>IF($D43="スポンサー",'AT-4'!N57,IF($D43="Ver.2.0(マッチング)",AC43,IF($D43="Ver.2.0+スポンサー",AC43,"")))</f>
        <v/>
      </c>
      <c r="O43" s="13" t="str">
        <f>IF($D43="スポンサー",'AT-4'!O57,IF($D43="Ver.2.0(マッチング)",AD43,IF($D43="Ver.2.0+スポンサー",'AT-4'!O57,"")))</f>
        <v/>
      </c>
      <c r="P43" s="13" t="str">
        <f>IF($D43="スポンサー",'AT-4'!P57,IF($D43="Ver.2.0(マッチング)",AE43,IF($D43="Ver.2.0+スポンサー",AE43,"")))</f>
        <v/>
      </c>
      <c r="Q43" s="13" t="str">
        <f>IF($D43="スポンサー",'AT-4'!Q57,IF($D43="Ver.2.0(マッチング)",AF43,IF($D43="Ver.2.0+スポンサー",AF43/AD43*O43,"")))</f>
        <v/>
      </c>
      <c r="R43" s="13" t="str">
        <f>IF($D43="スポンサー",'AT-4'!R57,IF($D43="Ver.2.0(マッチング)",AG43,IF($D43="Ver.2.0+スポンサー",AG43,"")))</f>
        <v/>
      </c>
      <c r="S43" s="13" t="str">
        <f>IF($D43="スポンサー",'AT-4'!S57,IF($D43="Ver.2.0(マッチング)",AH43,IF($D43="Ver.2.0+スポンサー",AH43,"")))</f>
        <v/>
      </c>
      <c r="T43" s="13" t="str">
        <f>IF($D43="スポンサー",'AT-4'!T57,IF($D43="Ver.2.0(マッチング)",AI43,IF($D43="Ver.2.0+スポンサー",AI43,"")))</f>
        <v/>
      </c>
      <c r="U43" s="13" t="str">
        <f>IF($D43="スポンサー",'AT-4'!U57,IF($D43="Ver.2.0(マッチング)",AJ43,IF($D43="Ver.2.0+スポンサー",AJ43,"")))</f>
        <v/>
      </c>
      <c r="V43" s="13" t="str">
        <f>IF($D43="スポンサー",'AT-4'!V57,IF($D43="Ver.2.0(マッチング)",AK43,IF($D43="Ver.2.0+スポンサー",AK43,"")))</f>
        <v/>
      </c>
      <c r="W43" s="13" t="str">
        <f>IF($D43="スポンサー",'AT-4'!W57,IF($D43="Ver.2.0(マッチング)",AL43,IF($D43="Ver.2.0+スポンサー",AL43,"")))</f>
        <v/>
      </c>
      <c r="Z43" s="1" t="e">
        <f>VLOOKUP($E43,'v2 Master'!$A:$L,COLUMN()-24,FALSE)</f>
        <v>#N/A</v>
      </c>
      <c r="AA43" s="1" t="e">
        <f>VLOOKUP($E43,'v2 Master'!$A:$L,COLUMN()-24,FALSE)</f>
        <v>#N/A</v>
      </c>
      <c r="AB43" s="13" t="e">
        <f>VLOOKUP($E43,'v2 Master'!$A:$L,COLUMN()-24,FALSE)</f>
        <v>#N/A</v>
      </c>
      <c r="AC43" s="1" t="e">
        <f>VLOOKUP($E43,'v2 Master'!$A:$L,COLUMN()-24,FALSE)</f>
        <v>#N/A</v>
      </c>
      <c r="AD43" s="1" t="e">
        <f>VLOOKUP($E43,'v2 Master'!$A:$L,COLUMN()-24,FALSE)</f>
        <v>#N/A</v>
      </c>
      <c r="AE43" s="1" t="e">
        <f>VLOOKUP($E43,'v2 Master'!$A:$L,COLUMN()-24,FALSE)</f>
        <v>#N/A</v>
      </c>
      <c r="AF43" s="13" t="e">
        <f>VLOOKUP($E43,'v2 Master'!$A:$L,COLUMN()-24,FALSE)</f>
        <v>#N/A</v>
      </c>
      <c r="AG43" s="13" t="e">
        <f>VLOOKUP($E43,'v2 Master'!$A:$L,COLUMN()-24,FALSE)</f>
        <v>#N/A</v>
      </c>
      <c r="AH43" s="1" t="e">
        <f>VLOOKUP($E43,'v2 Master'!$A:$L,COLUMN()-24,FALSE)</f>
        <v>#N/A</v>
      </c>
      <c r="AI43" s="1" t="e">
        <f>VLOOKUP($E43,'v2 Master'!$A:$L,COLUMN()-24,FALSE)</f>
        <v>#N/A</v>
      </c>
      <c r="AJ43" s="1" t="e">
        <f>VLOOKUP($E43,'v2 Master'!$A:$L,COLUMN()-24,FALSE)</f>
        <v>#N/A</v>
      </c>
    </row>
    <row r="44" spans="2:36" x14ac:dyDescent="0.25">
      <c r="B44" s="1">
        <v>40</v>
      </c>
      <c r="C44" s="1" t="str">
        <f>IF('AT-4'!C58="","",'AT-4'!C58)</f>
        <v/>
      </c>
      <c r="D44" s="1" t="str">
        <f>IF('AT-4'!D58="","",'AT-4'!D58)</f>
        <v/>
      </c>
      <c r="E44" s="1" t="str">
        <f>IF('AT-4'!E58="","",'AT-4'!E58)</f>
        <v/>
      </c>
      <c r="F44" s="1" t="str">
        <f>IF('AT-4'!F58="","",'AT-4'!F58)</f>
        <v/>
      </c>
      <c r="G44" s="1" t="str">
        <f>IF('AT-4'!G58="","",'AT-4'!G58)</f>
        <v/>
      </c>
      <c r="H44" s="35" t="str">
        <f>IF('AT-4'!H58="","",'AT-4'!H58)</f>
        <v/>
      </c>
      <c r="I44" s="35" t="str">
        <f>IF('AT-4'!I58="","",'AT-4'!I58)</f>
        <v/>
      </c>
      <c r="J44" s="1" t="str">
        <f>IF('AT-4'!J58="","",'AT-4'!J58)</f>
        <v>(グループ設定なし)</v>
      </c>
      <c r="K44" s="13" t="str">
        <f>IF($D44="スポンサー",'AT-4'!K58,IF($D44="Ver.2.0(マッチング)",Z44,IF($D44="Ver.2.0+スポンサー",Z44,"")))</f>
        <v/>
      </c>
      <c r="L44" s="13" t="str">
        <f>IF($D44="スポンサー",'AT-4'!L58,IF($D44="Ver.2.0(マッチング)",AA44,IF($D44="Ver.2.0+スポンサー",AA44,"")))</f>
        <v/>
      </c>
      <c r="M44" s="13" t="str">
        <f>IF($D44="スポンサー",'AT-4'!M58,IF($D44="Ver.2.0(マッチング)",AB44,IF($D44="Ver.2.0+スポンサー",AB44,"")))</f>
        <v/>
      </c>
      <c r="N44" s="1" t="str">
        <f>IF($D44="スポンサー",'AT-4'!N58,IF($D44="Ver.2.0(マッチング)",AC44,IF($D44="Ver.2.0+スポンサー",AC44,"")))</f>
        <v/>
      </c>
      <c r="O44" s="13" t="str">
        <f>IF($D44="スポンサー",'AT-4'!O58,IF($D44="Ver.2.0(マッチング)",AD44,IF($D44="Ver.2.0+スポンサー",'AT-4'!O58,"")))</f>
        <v/>
      </c>
      <c r="P44" s="13" t="str">
        <f>IF($D44="スポンサー",'AT-4'!P58,IF($D44="Ver.2.0(マッチング)",AE44,IF($D44="Ver.2.0+スポンサー",AE44,"")))</f>
        <v/>
      </c>
      <c r="Q44" s="13" t="str">
        <f>IF($D44="スポンサー",'AT-4'!Q58,IF($D44="Ver.2.0(マッチング)",AF44,IF($D44="Ver.2.0+スポンサー",AF44/AD44*O44,"")))</f>
        <v/>
      </c>
      <c r="R44" s="13" t="str">
        <f>IF($D44="スポンサー",'AT-4'!R58,IF($D44="Ver.2.0(マッチング)",AG44,IF($D44="Ver.2.0+スポンサー",AG44,"")))</f>
        <v/>
      </c>
      <c r="S44" s="13" t="str">
        <f>IF($D44="スポンサー",'AT-4'!S58,IF($D44="Ver.2.0(マッチング)",AH44,IF($D44="Ver.2.0+スポンサー",AH44,"")))</f>
        <v/>
      </c>
      <c r="T44" s="13" t="str">
        <f>IF($D44="スポンサー",'AT-4'!T58,IF($D44="Ver.2.0(マッチング)",AI44,IF($D44="Ver.2.0+スポンサー",AI44,"")))</f>
        <v/>
      </c>
      <c r="U44" s="13" t="str">
        <f>IF($D44="スポンサー",'AT-4'!U58,IF($D44="Ver.2.0(マッチング)",AJ44,IF($D44="Ver.2.0+スポンサー",AJ44,"")))</f>
        <v/>
      </c>
      <c r="V44" s="13" t="str">
        <f>IF($D44="スポンサー",'AT-4'!V58,IF($D44="Ver.2.0(マッチング)",AK44,IF($D44="Ver.2.0+スポンサー",AK44,"")))</f>
        <v/>
      </c>
      <c r="W44" s="13" t="str">
        <f>IF($D44="スポンサー",'AT-4'!W58,IF($D44="Ver.2.0(マッチング)",AL44,IF($D44="Ver.2.0+スポンサー",AL44,"")))</f>
        <v/>
      </c>
      <c r="Z44" s="1" t="e">
        <f>VLOOKUP($E44,'v2 Master'!$A:$L,COLUMN()-24,FALSE)</f>
        <v>#N/A</v>
      </c>
      <c r="AA44" s="1" t="e">
        <f>VLOOKUP($E44,'v2 Master'!$A:$L,COLUMN()-24,FALSE)</f>
        <v>#N/A</v>
      </c>
      <c r="AB44" s="13" t="e">
        <f>VLOOKUP($E44,'v2 Master'!$A:$L,COLUMN()-24,FALSE)</f>
        <v>#N/A</v>
      </c>
      <c r="AC44" s="1" t="e">
        <f>VLOOKUP($E44,'v2 Master'!$A:$L,COLUMN()-24,FALSE)</f>
        <v>#N/A</v>
      </c>
      <c r="AD44" s="1" t="e">
        <f>VLOOKUP($E44,'v2 Master'!$A:$L,COLUMN()-24,FALSE)</f>
        <v>#N/A</v>
      </c>
      <c r="AE44" s="1" t="e">
        <f>VLOOKUP($E44,'v2 Master'!$A:$L,COLUMN()-24,FALSE)</f>
        <v>#N/A</v>
      </c>
      <c r="AF44" s="13" t="e">
        <f>VLOOKUP($E44,'v2 Master'!$A:$L,COLUMN()-24,FALSE)</f>
        <v>#N/A</v>
      </c>
      <c r="AG44" s="13" t="e">
        <f>VLOOKUP($E44,'v2 Master'!$A:$L,COLUMN()-24,FALSE)</f>
        <v>#N/A</v>
      </c>
      <c r="AH44" s="1" t="e">
        <f>VLOOKUP($E44,'v2 Master'!$A:$L,COLUMN()-24,FALSE)</f>
        <v>#N/A</v>
      </c>
      <c r="AI44" s="1" t="e">
        <f>VLOOKUP($E44,'v2 Master'!$A:$L,COLUMN()-24,FALSE)</f>
        <v>#N/A</v>
      </c>
      <c r="AJ44" s="1" t="e">
        <f>VLOOKUP($E44,'v2 Master'!$A:$L,COLUMN()-24,FALSE)</f>
        <v>#N/A</v>
      </c>
    </row>
    <row r="45" spans="2:36" x14ac:dyDescent="0.25">
      <c r="B45" s="1">
        <v>41</v>
      </c>
      <c r="C45" s="1" t="str">
        <f>IF('AT-4'!C59="","",'AT-4'!C59)</f>
        <v/>
      </c>
      <c r="D45" s="1" t="str">
        <f>IF('AT-4'!D59="","",'AT-4'!D59)</f>
        <v/>
      </c>
      <c r="E45" s="1" t="str">
        <f>IF('AT-4'!E59="","",'AT-4'!E59)</f>
        <v/>
      </c>
      <c r="F45" s="1" t="str">
        <f>IF('AT-4'!F59="","",'AT-4'!F59)</f>
        <v/>
      </c>
      <c r="G45" s="1" t="str">
        <f>IF('AT-4'!G59="","",'AT-4'!G59)</f>
        <v/>
      </c>
      <c r="H45" s="35" t="str">
        <f>IF('AT-4'!H59="","",'AT-4'!H59)</f>
        <v/>
      </c>
      <c r="I45" s="35" t="str">
        <f>IF('AT-4'!I59="","",'AT-4'!I59)</f>
        <v/>
      </c>
      <c r="J45" s="1" t="str">
        <f>IF('AT-4'!J59="","",'AT-4'!J59)</f>
        <v>(グループ設定なし)</v>
      </c>
      <c r="K45" s="13" t="str">
        <f>IF($D45="スポンサー",'AT-4'!K59,IF($D45="Ver.2.0(マッチング)",Z45,IF($D45="Ver.2.0+スポンサー",Z45,"")))</f>
        <v/>
      </c>
      <c r="L45" s="13" t="str">
        <f>IF($D45="スポンサー",'AT-4'!L59,IF($D45="Ver.2.0(マッチング)",AA45,IF($D45="Ver.2.0+スポンサー",AA45,"")))</f>
        <v/>
      </c>
      <c r="M45" s="13" t="str">
        <f>IF($D45="スポンサー",'AT-4'!M59,IF($D45="Ver.2.0(マッチング)",AB45,IF($D45="Ver.2.0+スポンサー",AB45,"")))</f>
        <v/>
      </c>
      <c r="N45" s="1" t="str">
        <f>IF($D45="スポンサー",'AT-4'!N59,IF($D45="Ver.2.0(マッチング)",AC45,IF($D45="Ver.2.0+スポンサー",AC45,"")))</f>
        <v/>
      </c>
      <c r="O45" s="13" t="str">
        <f>IF($D45="スポンサー",'AT-4'!O59,IF($D45="Ver.2.0(マッチング)",AD45,IF($D45="Ver.2.0+スポンサー",'AT-4'!O59,"")))</f>
        <v/>
      </c>
      <c r="P45" s="13" t="str">
        <f>IF($D45="スポンサー",'AT-4'!P59,IF($D45="Ver.2.0(マッチング)",AE45,IF($D45="Ver.2.0+スポンサー",AE45,"")))</f>
        <v/>
      </c>
      <c r="Q45" s="13" t="str">
        <f>IF($D45="スポンサー",'AT-4'!Q59,IF($D45="Ver.2.0(マッチング)",AF45,IF($D45="Ver.2.0+スポンサー",AF45/AD45*O45,"")))</f>
        <v/>
      </c>
      <c r="R45" s="13" t="str">
        <f>IF($D45="スポンサー",'AT-4'!R59,IF($D45="Ver.2.0(マッチング)",AG45,IF($D45="Ver.2.0+スポンサー",AG45,"")))</f>
        <v/>
      </c>
      <c r="S45" s="13" t="str">
        <f>IF($D45="スポンサー",'AT-4'!S59,IF($D45="Ver.2.0(マッチング)",AH45,IF($D45="Ver.2.0+スポンサー",AH45,"")))</f>
        <v/>
      </c>
      <c r="T45" s="13" t="str">
        <f>IF($D45="スポンサー",'AT-4'!T59,IF($D45="Ver.2.0(マッチング)",AI45,IF($D45="Ver.2.0+スポンサー",AI45,"")))</f>
        <v/>
      </c>
      <c r="U45" s="13" t="str">
        <f>IF($D45="スポンサー",'AT-4'!U59,IF($D45="Ver.2.0(マッチング)",AJ45,IF($D45="Ver.2.0+スポンサー",AJ45,"")))</f>
        <v/>
      </c>
      <c r="V45" s="13" t="str">
        <f>IF($D45="スポンサー",'AT-4'!V59,IF($D45="Ver.2.0(マッチング)",AK45,IF($D45="Ver.2.0+スポンサー",AK45,"")))</f>
        <v/>
      </c>
      <c r="W45" s="13" t="str">
        <f>IF($D45="スポンサー",'AT-4'!W59,IF($D45="Ver.2.0(マッチング)",AL45,IF($D45="Ver.2.0+スポンサー",AL45,"")))</f>
        <v/>
      </c>
      <c r="Z45" s="1" t="e">
        <f>VLOOKUP($E45,'v2 Master'!$A:$L,COLUMN()-24,FALSE)</f>
        <v>#N/A</v>
      </c>
      <c r="AA45" s="1" t="e">
        <f>VLOOKUP($E45,'v2 Master'!$A:$L,COLUMN()-24,FALSE)</f>
        <v>#N/A</v>
      </c>
      <c r="AB45" s="13" t="e">
        <f>VLOOKUP($E45,'v2 Master'!$A:$L,COLUMN()-24,FALSE)</f>
        <v>#N/A</v>
      </c>
      <c r="AC45" s="1" t="e">
        <f>VLOOKUP($E45,'v2 Master'!$A:$L,COLUMN()-24,FALSE)</f>
        <v>#N/A</v>
      </c>
      <c r="AD45" s="1" t="e">
        <f>VLOOKUP($E45,'v2 Master'!$A:$L,COLUMN()-24,FALSE)</f>
        <v>#N/A</v>
      </c>
      <c r="AE45" s="1" t="e">
        <f>VLOOKUP($E45,'v2 Master'!$A:$L,COLUMN()-24,FALSE)</f>
        <v>#N/A</v>
      </c>
      <c r="AF45" s="13" t="e">
        <f>VLOOKUP($E45,'v2 Master'!$A:$L,COLUMN()-24,FALSE)</f>
        <v>#N/A</v>
      </c>
      <c r="AG45" s="13" t="e">
        <f>VLOOKUP($E45,'v2 Master'!$A:$L,COLUMN()-24,FALSE)</f>
        <v>#N/A</v>
      </c>
      <c r="AH45" s="1" t="e">
        <f>VLOOKUP($E45,'v2 Master'!$A:$L,COLUMN()-24,FALSE)</f>
        <v>#N/A</v>
      </c>
      <c r="AI45" s="1" t="e">
        <f>VLOOKUP($E45,'v2 Master'!$A:$L,COLUMN()-24,FALSE)</f>
        <v>#N/A</v>
      </c>
      <c r="AJ45" s="1" t="e">
        <f>VLOOKUP($E45,'v2 Master'!$A:$L,COLUMN()-24,FALSE)</f>
        <v>#N/A</v>
      </c>
    </row>
    <row r="46" spans="2:36" x14ac:dyDescent="0.25">
      <c r="B46" s="1">
        <v>42</v>
      </c>
      <c r="C46" s="1" t="str">
        <f>IF('AT-4'!C60="","",'AT-4'!C60)</f>
        <v/>
      </c>
      <c r="D46" s="1" t="str">
        <f>IF('AT-4'!D60="","",'AT-4'!D60)</f>
        <v/>
      </c>
      <c r="E46" s="1" t="str">
        <f>IF('AT-4'!E60="","",'AT-4'!E60)</f>
        <v/>
      </c>
      <c r="F46" s="1" t="str">
        <f>IF('AT-4'!F60="","",'AT-4'!F60)</f>
        <v/>
      </c>
      <c r="G46" s="1" t="str">
        <f>IF('AT-4'!G60="","",'AT-4'!G60)</f>
        <v/>
      </c>
      <c r="H46" s="35" t="str">
        <f>IF('AT-4'!H60="","",'AT-4'!H60)</f>
        <v/>
      </c>
      <c r="I46" s="35" t="str">
        <f>IF('AT-4'!I60="","",'AT-4'!I60)</f>
        <v/>
      </c>
      <c r="J46" s="1" t="str">
        <f>IF('AT-4'!J60="","",'AT-4'!J60)</f>
        <v>(グループ設定なし)</v>
      </c>
      <c r="K46" s="13" t="str">
        <f>IF($D46="スポンサー",'AT-4'!K60,IF($D46="Ver.2.0(マッチング)",Z46,IF($D46="Ver.2.0+スポンサー",Z46,"")))</f>
        <v/>
      </c>
      <c r="L46" s="13" t="str">
        <f>IF($D46="スポンサー",'AT-4'!L60,IF($D46="Ver.2.0(マッチング)",AA46,IF($D46="Ver.2.0+スポンサー",AA46,"")))</f>
        <v/>
      </c>
      <c r="M46" s="13" t="str">
        <f>IF($D46="スポンサー",'AT-4'!M60,IF($D46="Ver.2.0(マッチング)",AB46,IF($D46="Ver.2.0+スポンサー",AB46,"")))</f>
        <v/>
      </c>
      <c r="N46" s="1" t="str">
        <f>IF($D46="スポンサー",'AT-4'!N60,IF($D46="Ver.2.0(マッチング)",AC46,IF($D46="Ver.2.0+スポンサー",AC46,"")))</f>
        <v/>
      </c>
      <c r="O46" s="13" t="str">
        <f>IF($D46="スポンサー",'AT-4'!O60,IF($D46="Ver.2.0(マッチング)",AD46,IF($D46="Ver.2.0+スポンサー",'AT-4'!O60,"")))</f>
        <v/>
      </c>
      <c r="P46" s="13" t="str">
        <f>IF($D46="スポンサー",'AT-4'!P60,IF($D46="Ver.2.0(マッチング)",AE46,IF($D46="Ver.2.0+スポンサー",AE46,"")))</f>
        <v/>
      </c>
      <c r="Q46" s="13" t="str">
        <f>IF($D46="スポンサー",'AT-4'!Q60,IF($D46="Ver.2.0(マッチング)",AF46,IF($D46="Ver.2.0+スポンサー",AF46/AD46*O46,"")))</f>
        <v/>
      </c>
      <c r="R46" s="13" t="str">
        <f>IF($D46="スポンサー",'AT-4'!R60,IF($D46="Ver.2.0(マッチング)",AG46,IF($D46="Ver.2.0+スポンサー",AG46,"")))</f>
        <v/>
      </c>
      <c r="S46" s="13" t="str">
        <f>IF($D46="スポンサー",'AT-4'!S60,IF($D46="Ver.2.0(マッチング)",AH46,IF($D46="Ver.2.0+スポンサー",AH46,"")))</f>
        <v/>
      </c>
      <c r="T46" s="13" t="str">
        <f>IF($D46="スポンサー",'AT-4'!T60,IF($D46="Ver.2.0(マッチング)",AI46,IF($D46="Ver.2.0+スポンサー",AI46,"")))</f>
        <v/>
      </c>
      <c r="U46" s="13" t="str">
        <f>IF($D46="スポンサー",'AT-4'!U60,IF($D46="Ver.2.0(マッチング)",AJ46,IF($D46="Ver.2.0+スポンサー",AJ46,"")))</f>
        <v/>
      </c>
      <c r="V46" s="13" t="str">
        <f>IF($D46="スポンサー",'AT-4'!V60,IF($D46="Ver.2.0(マッチング)",AK46,IF($D46="Ver.2.0+スポンサー",AK46,"")))</f>
        <v/>
      </c>
      <c r="W46" s="13" t="str">
        <f>IF($D46="スポンサー",'AT-4'!W60,IF($D46="Ver.2.0(マッチング)",AL46,IF($D46="Ver.2.0+スポンサー",AL46,"")))</f>
        <v/>
      </c>
      <c r="Z46" s="1" t="e">
        <f>VLOOKUP($E46,'v2 Master'!$A:$L,COLUMN()-24,FALSE)</f>
        <v>#N/A</v>
      </c>
      <c r="AA46" s="1" t="e">
        <f>VLOOKUP($E46,'v2 Master'!$A:$L,COLUMN()-24,FALSE)</f>
        <v>#N/A</v>
      </c>
      <c r="AB46" s="13" t="e">
        <f>VLOOKUP($E46,'v2 Master'!$A:$L,COLUMN()-24,FALSE)</f>
        <v>#N/A</v>
      </c>
      <c r="AC46" s="1" t="e">
        <f>VLOOKUP($E46,'v2 Master'!$A:$L,COLUMN()-24,FALSE)</f>
        <v>#N/A</v>
      </c>
      <c r="AD46" s="1" t="e">
        <f>VLOOKUP($E46,'v2 Master'!$A:$L,COLUMN()-24,FALSE)</f>
        <v>#N/A</v>
      </c>
      <c r="AE46" s="1" t="e">
        <f>VLOOKUP($E46,'v2 Master'!$A:$L,COLUMN()-24,FALSE)</f>
        <v>#N/A</v>
      </c>
      <c r="AF46" s="13" t="e">
        <f>VLOOKUP($E46,'v2 Master'!$A:$L,COLUMN()-24,FALSE)</f>
        <v>#N/A</v>
      </c>
      <c r="AG46" s="13" t="e">
        <f>VLOOKUP($E46,'v2 Master'!$A:$L,COLUMN()-24,FALSE)</f>
        <v>#N/A</v>
      </c>
      <c r="AH46" s="1" t="e">
        <f>VLOOKUP($E46,'v2 Master'!$A:$L,COLUMN()-24,FALSE)</f>
        <v>#N/A</v>
      </c>
      <c r="AI46" s="1" t="e">
        <f>VLOOKUP($E46,'v2 Master'!$A:$L,COLUMN()-24,FALSE)</f>
        <v>#N/A</v>
      </c>
      <c r="AJ46" s="1" t="e">
        <f>VLOOKUP($E46,'v2 Master'!$A:$L,COLUMN()-24,FALSE)</f>
        <v>#N/A</v>
      </c>
    </row>
    <row r="47" spans="2:36" x14ac:dyDescent="0.25">
      <c r="B47" s="1">
        <v>43</v>
      </c>
      <c r="C47" s="1" t="str">
        <f>IF('AT-4'!C61="","",'AT-4'!C61)</f>
        <v/>
      </c>
      <c r="D47" s="1" t="str">
        <f>IF('AT-4'!D61="","",'AT-4'!D61)</f>
        <v/>
      </c>
      <c r="E47" s="1" t="str">
        <f>IF('AT-4'!E61="","",'AT-4'!E61)</f>
        <v/>
      </c>
      <c r="F47" s="1" t="str">
        <f>IF('AT-4'!F61="","",'AT-4'!F61)</f>
        <v/>
      </c>
      <c r="G47" s="1" t="str">
        <f>IF('AT-4'!G61="","",'AT-4'!G61)</f>
        <v/>
      </c>
      <c r="H47" s="35" t="str">
        <f>IF('AT-4'!H61="","",'AT-4'!H61)</f>
        <v/>
      </c>
      <c r="I47" s="35" t="str">
        <f>IF('AT-4'!I61="","",'AT-4'!I61)</f>
        <v/>
      </c>
      <c r="J47" s="1" t="str">
        <f>IF('AT-4'!J61="","",'AT-4'!J61)</f>
        <v>(グループ設定なし)</v>
      </c>
      <c r="K47" s="13" t="str">
        <f>IF($D47="スポンサー",'AT-4'!K61,IF($D47="Ver.2.0(マッチング)",Z47,IF($D47="Ver.2.0+スポンサー",Z47,"")))</f>
        <v/>
      </c>
      <c r="L47" s="13" t="str">
        <f>IF($D47="スポンサー",'AT-4'!L61,IF($D47="Ver.2.0(マッチング)",AA47,IF($D47="Ver.2.0+スポンサー",AA47,"")))</f>
        <v/>
      </c>
      <c r="M47" s="13" t="str">
        <f>IF($D47="スポンサー",'AT-4'!M61,IF($D47="Ver.2.0(マッチング)",AB47,IF($D47="Ver.2.0+スポンサー",AB47,"")))</f>
        <v/>
      </c>
      <c r="N47" s="1" t="str">
        <f>IF($D47="スポンサー",'AT-4'!N61,IF($D47="Ver.2.0(マッチング)",AC47,IF($D47="Ver.2.0+スポンサー",AC47,"")))</f>
        <v/>
      </c>
      <c r="O47" s="13" t="str">
        <f>IF($D47="スポンサー",'AT-4'!O61,IF($D47="Ver.2.0(マッチング)",AD47,IF($D47="Ver.2.0+スポンサー",'AT-4'!O61,"")))</f>
        <v/>
      </c>
      <c r="P47" s="13" t="str">
        <f>IF($D47="スポンサー",'AT-4'!P61,IF($D47="Ver.2.0(マッチング)",AE47,IF($D47="Ver.2.0+スポンサー",AE47,"")))</f>
        <v/>
      </c>
      <c r="Q47" s="13" t="str">
        <f>IF($D47="スポンサー",'AT-4'!Q61,IF($D47="Ver.2.0(マッチング)",AF47,IF($D47="Ver.2.0+スポンサー",AF47/AD47*O47,"")))</f>
        <v/>
      </c>
      <c r="R47" s="13" t="str">
        <f>IF($D47="スポンサー",'AT-4'!R61,IF($D47="Ver.2.0(マッチング)",AG47,IF($D47="Ver.2.0+スポンサー",AG47,"")))</f>
        <v/>
      </c>
      <c r="S47" s="13" t="str">
        <f>IF($D47="スポンサー",'AT-4'!S61,IF($D47="Ver.2.0(マッチング)",AH47,IF($D47="Ver.2.0+スポンサー",AH47,"")))</f>
        <v/>
      </c>
      <c r="T47" s="13" t="str">
        <f>IF($D47="スポンサー",'AT-4'!T61,IF($D47="Ver.2.0(マッチング)",AI47,IF($D47="Ver.2.0+スポンサー",AI47,"")))</f>
        <v/>
      </c>
      <c r="U47" s="13" t="str">
        <f>IF($D47="スポンサー",'AT-4'!U61,IF($D47="Ver.2.0(マッチング)",AJ47,IF($D47="Ver.2.0+スポンサー",AJ47,"")))</f>
        <v/>
      </c>
      <c r="V47" s="13" t="str">
        <f>IF($D47="スポンサー",'AT-4'!V61,IF($D47="Ver.2.0(マッチング)",AK47,IF($D47="Ver.2.0+スポンサー",AK47,"")))</f>
        <v/>
      </c>
      <c r="W47" s="13" t="str">
        <f>IF($D47="スポンサー",'AT-4'!W61,IF($D47="Ver.2.0(マッチング)",AL47,IF($D47="Ver.2.0+スポンサー",AL47,"")))</f>
        <v/>
      </c>
      <c r="Z47" s="1" t="e">
        <f>VLOOKUP($E47,'v2 Master'!$A:$L,COLUMN()-24,FALSE)</f>
        <v>#N/A</v>
      </c>
      <c r="AA47" s="1" t="e">
        <f>VLOOKUP($E47,'v2 Master'!$A:$L,COLUMN()-24,FALSE)</f>
        <v>#N/A</v>
      </c>
      <c r="AB47" s="13" t="e">
        <f>VLOOKUP($E47,'v2 Master'!$A:$L,COLUMN()-24,FALSE)</f>
        <v>#N/A</v>
      </c>
      <c r="AC47" s="1" t="e">
        <f>VLOOKUP($E47,'v2 Master'!$A:$L,COLUMN()-24,FALSE)</f>
        <v>#N/A</v>
      </c>
      <c r="AD47" s="1" t="e">
        <f>VLOOKUP($E47,'v2 Master'!$A:$L,COLUMN()-24,FALSE)</f>
        <v>#N/A</v>
      </c>
      <c r="AE47" s="1" t="e">
        <f>VLOOKUP($E47,'v2 Master'!$A:$L,COLUMN()-24,FALSE)</f>
        <v>#N/A</v>
      </c>
      <c r="AF47" s="13" t="e">
        <f>VLOOKUP($E47,'v2 Master'!$A:$L,COLUMN()-24,FALSE)</f>
        <v>#N/A</v>
      </c>
      <c r="AG47" s="13" t="e">
        <f>VLOOKUP($E47,'v2 Master'!$A:$L,COLUMN()-24,FALSE)</f>
        <v>#N/A</v>
      </c>
      <c r="AH47" s="1" t="e">
        <f>VLOOKUP($E47,'v2 Master'!$A:$L,COLUMN()-24,FALSE)</f>
        <v>#N/A</v>
      </c>
      <c r="AI47" s="1" t="e">
        <f>VLOOKUP($E47,'v2 Master'!$A:$L,COLUMN()-24,FALSE)</f>
        <v>#N/A</v>
      </c>
      <c r="AJ47" s="1" t="e">
        <f>VLOOKUP($E47,'v2 Master'!$A:$L,COLUMN()-24,FALSE)</f>
        <v>#N/A</v>
      </c>
    </row>
    <row r="48" spans="2:36" x14ac:dyDescent="0.25">
      <c r="B48" s="1">
        <v>44</v>
      </c>
      <c r="C48" s="1" t="str">
        <f>IF('AT-4'!C62="","",'AT-4'!C62)</f>
        <v/>
      </c>
      <c r="D48" s="1" t="str">
        <f>IF('AT-4'!D62="","",'AT-4'!D62)</f>
        <v/>
      </c>
      <c r="E48" s="1" t="str">
        <f>IF('AT-4'!E62="","",'AT-4'!E62)</f>
        <v/>
      </c>
      <c r="F48" s="1" t="str">
        <f>IF('AT-4'!F62="","",'AT-4'!F62)</f>
        <v/>
      </c>
      <c r="G48" s="1" t="str">
        <f>IF('AT-4'!G62="","",'AT-4'!G62)</f>
        <v/>
      </c>
      <c r="H48" s="35" t="str">
        <f>IF('AT-4'!H62="","",'AT-4'!H62)</f>
        <v/>
      </c>
      <c r="I48" s="35" t="str">
        <f>IF('AT-4'!I62="","",'AT-4'!I62)</f>
        <v/>
      </c>
      <c r="J48" s="1" t="str">
        <f>IF('AT-4'!J62="","",'AT-4'!J62)</f>
        <v>(グループ設定なし)</v>
      </c>
      <c r="K48" s="13" t="str">
        <f>IF($D48="スポンサー",'AT-4'!K62,IF($D48="Ver.2.0(マッチング)",Z48,IF($D48="Ver.2.0+スポンサー",Z48,"")))</f>
        <v/>
      </c>
      <c r="L48" s="13" t="str">
        <f>IF($D48="スポンサー",'AT-4'!L62,IF($D48="Ver.2.0(マッチング)",AA48,IF($D48="Ver.2.0+スポンサー",AA48,"")))</f>
        <v/>
      </c>
      <c r="M48" s="13" t="str">
        <f>IF($D48="スポンサー",'AT-4'!M62,IF($D48="Ver.2.0(マッチング)",AB48,IF($D48="Ver.2.0+スポンサー",AB48,"")))</f>
        <v/>
      </c>
      <c r="N48" s="1" t="str">
        <f>IF($D48="スポンサー",'AT-4'!N62,IF($D48="Ver.2.0(マッチング)",AC48,IF($D48="Ver.2.0+スポンサー",AC48,"")))</f>
        <v/>
      </c>
      <c r="O48" s="13" t="str">
        <f>IF($D48="スポンサー",'AT-4'!O62,IF($D48="Ver.2.0(マッチング)",AD48,IF($D48="Ver.2.0+スポンサー",'AT-4'!O62,"")))</f>
        <v/>
      </c>
      <c r="P48" s="13" t="str">
        <f>IF($D48="スポンサー",'AT-4'!P62,IF($D48="Ver.2.0(マッチング)",AE48,IF($D48="Ver.2.0+スポンサー",AE48,"")))</f>
        <v/>
      </c>
      <c r="Q48" s="13" t="str">
        <f>IF($D48="スポンサー",'AT-4'!Q62,IF($D48="Ver.2.0(マッチング)",AF48,IF($D48="Ver.2.0+スポンサー",AF48/AD48*O48,"")))</f>
        <v/>
      </c>
      <c r="R48" s="13" t="str">
        <f>IF($D48="スポンサー",'AT-4'!R62,IF($D48="Ver.2.0(マッチング)",AG48,IF($D48="Ver.2.0+スポンサー",AG48,"")))</f>
        <v/>
      </c>
      <c r="S48" s="13" t="str">
        <f>IF($D48="スポンサー",'AT-4'!S62,IF($D48="Ver.2.0(マッチング)",AH48,IF($D48="Ver.2.0+スポンサー",AH48,"")))</f>
        <v/>
      </c>
      <c r="T48" s="13" t="str">
        <f>IF($D48="スポンサー",'AT-4'!T62,IF($D48="Ver.2.0(マッチング)",AI48,IF($D48="Ver.2.0+スポンサー",AI48,"")))</f>
        <v/>
      </c>
      <c r="U48" s="13" t="str">
        <f>IF($D48="スポンサー",'AT-4'!U62,IF($D48="Ver.2.0(マッチング)",AJ48,IF($D48="Ver.2.0+スポンサー",AJ48,"")))</f>
        <v/>
      </c>
      <c r="V48" s="13" t="str">
        <f>IF($D48="スポンサー",'AT-4'!V62,IF($D48="Ver.2.0(マッチング)",AK48,IF($D48="Ver.2.0+スポンサー",AK48,"")))</f>
        <v/>
      </c>
      <c r="W48" s="13" t="str">
        <f>IF($D48="スポンサー",'AT-4'!W62,IF($D48="Ver.2.0(マッチング)",AL48,IF($D48="Ver.2.0+スポンサー",AL48,"")))</f>
        <v/>
      </c>
      <c r="Z48" s="1" t="e">
        <f>VLOOKUP($E48,'v2 Master'!$A:$L,COLUMN()-24,FALSE)</f>
        <v>#N/A</v>
      </c>
      <c r="AA48" s="1" t="e">
        <f>VLOOKUP($E48,'v2 Master'!$A:$L,COLUMN()-24,FALSE)</f>
        <v>#N/A</v>
      </c>
      <c r="AB48" s="13" t="e">
        <f>VLOOKUP($E48,'v2 Master'!$A:$L,COLUMN()-24,FALSE)</f>
        <v>#N/A</v>
      </c>
      <c r="AC48" s="1" t="e">
        <f>VLOOKUP($E48,'v2 Master'!$A:$L,COLUMN()-24,FALSE)</f>
        <v>#N/A</v>
      </c>
      <c r="AD48" s="1" t="e">
        <f>VLOOKUP($E48,'v2 Master'!$A:$L,COLUMN()-24,FALSE)</f>
        <v>#N/A</v>
      </c>
      <c r="AE48" s="1" t="e">
        <f>VLOOKUP($E48,'v2 Master'!$A:$L,COLUMN()-24,FALSE)</f>
        <v>#N/A</v>
      </c>
      <c r="AF48" s="13" t="e">
        <f>VLOOKUP($E48,'v2 Master'!$A:$L,COLUMN()-24,FALSE)</f>
        <v>#N/A</v>
      </c>
      <c r="AG48" s="13" t="e">
        <f>VLOOKUP($E48,'v2 Master'!$A:$L,COLUMN()-24,FALSE)</f>
        <v>#N/A</v>
      </c>
      <c r="AH48" s="1" t="e">
        <f>VLOOKUP($E48,'v2 Master'!$A:$L,COLUMN()-24,FALSE)</f>
        <v>#N/A</v>
      </c>
      <c r="AI48" s="1" t="e">
        <f>VLOOKUP($E48,'v2 Master'!$A:$L,COLUMN()-24,FALSE)</f>
        <v>#N/A</v>
      </c>
      <c r="AJ48" s="1" t="e">
        <f>VLOOKUP($E48,'v2 Master'!$A:$L,COLUMN()-24,FALSE)</f>
        <v>#N/A</v>
      </c>
    </row>
    <row r="49" spans="2:36" x14ac:dyDescent="0.25">
      <c r="B49" s="1">
        <v>45</v>
      </c>
      <c r="C49" s="1" t="str">
        <f>IF('AT-4'!C63="","",'AT-4'!C63)</f>
        <v/>
      </c>
      <c r="D49" s="1" t="str">
        <f>IF('AT-4'!D63="","",'AT-4'!D63)</f>
        <v/>
      </c>
      <c r="E49" s="1" t="str">
        <f>IF('AT-4'!E63="","",'AT-4'!E63)</f>
        <v/>
      </c>
      <c r="F49" s="1" t="str">
        <f>IF('AT-4'!F63="","",'AT-4'!F63)</f>
        <v/>
      </c>
      <c r="G49" s="1" t="str">
        <f>IF('AT-4'!G63="","",'AT-4'!G63)</f>
        <v/>
      </c>
      <c r="H49" s="35" t="str">
        <f>IF('AT-4'!H63="","",'AT-4'!H63)</f>
        <v/>
      </c>
      <c r="I49" s="35" t="str">
        <f>IF('AT-4'!I63="","",'AT-4'!I63)</f>
        <v/>
      </c>
      <c r="J49" s="1" t="str">
        <f>IF('AT-4'!J63="","",'AT-4'!J63)</f>
        <v>(グループ設定なし)</v>
      </c>
      <c r="K49" s="13" t="str">
        <f>IF($D49="スポンサー",'AT-4'!K63,IF($D49="Ver.2.0(マッチング)",Z49,IF($D49="Ver.2.0+スポンサー",Z49,"")))</f>
        <v/>
      </c>
      <c r="L49" s="13" t="str">
        <f>IF($D49="スポンサー",'AT-4'!L63,IF($D49="Ver.2.0(マッチング)",AA49,IF($D49="Ver.2.0+スポンサー",AA49,"")))</f>
        <v/>
      </c>
      <c r="M49" s="13" t="str">
        <f>IF($D49="スポンサー",'AT-4'!M63,IF($D49="Ver.2.0(マッチング)",AB49,IF($D49="Ver.2.0+スポンサー",AB49,"")))</f>
        <v/>
      </c>
      <c r="N49" s="1" t="str">
        <f>IF($D49="スポンサー",'AT-4'!N63,IF($D49="Ver.2.0(マッチング)",AC49,IF($D49="Ver.2.0+スポンサー",AC49,"")))</f>
        <v/>
      </c>
      <c r="O49" s="13" t="str">
        <f>IF($D49="スポンサー",'AT-4'!O63,IF($D49="Ver.2.0(マッチング)",AD49,IF($D49="Ver.2.0+スポンサー",'AT-4'!O63,"")))</f>
        <v/>
      </c>
      <c r="P49" s="13" t="str">
        <f>IF($D49="スポンサー",'AT-4'!P63,IF($D49="Ver.2.0(マッチング)",AE49,IF($D49="Ver.2.0+スポンサー",AE49,"")))</f>
        <v/>
      </c>
      <c r="Q49" s="13" t="str">
        <f>IF($D49="スポンサー",'AT-4'!Q63,IF($D49="Ver.2.0(マッチング)",AF49,IF($D49="Ver.2.0+スポンサー",AF49/AD49*O49,"")))</f>
        <v/>
      </c>
      <c r="R49" s="13" t="str">
        <f>IF($D49="スポンサー",'AT-4'!R63,IF($D49="Ver.2.0(マッチング)",AG49,IF($D49="Ver.2.0+スポンサー",AG49,"")))</f>
        <v/>
      </c>
      <c r="S49" s="13" t="str">
        <f>IF($D49="スポンサー",'AT-4'!S63,IF($D49="Ver.2.0(マッチング)",AH49,IF($D49="Ver.2.0+スポンサー",AH49,"")))</f>
        <v/>
      </c>
      <c r="T49" s="13" t="str">
        <f>IF($D49="スポンサー",'AT-4'!T63,IF($D49="Ver.2.0(マッチング)",AI49,IF($D49="Ver.2.0+スポンサー",AI49,"")))</f>
        <v/>
      </c>
      <c r="U49" s="13" t="str">
        <f>IF($D49="スポンサー",'AT-4'!U63,IF($D49="Ver.2.0(マッチング)",AJ49,IF($D49="Ver.2.0+スポンサー",AJ49,"")))</f>
        <v/>
      </c>
      <c r="V49" s="13" t="str">
        <f>IF($D49="スポンサー",'AT-4'!V63,IF($D49="Ver.2.0(マッチング)",AK49,IF($D49="Ver.2.0+スポンサー",AK49,"")))</f>
        <v/>
      </c>
      <c r="W49" s="13" t="str">
        <f>IF($D49="スポンサー",'AT-4'!W63,IF($D49="Ver.2.0(マッチング)",AL49,IF($D49="Ver.2.0+スポンサー",AL49,"")))</f>
        <v/>
      </c>
      <c r="Z49" s="1" t="e">
        <f>VLOOKUP($E49,'v2 Master'!$A:$L,COLUMN()-24,FALSE)</f>
        <v>#N/A</v>
      </c>
      <c r="AA49" s="1" t="e">
        <f>VLOOKUP($E49,'v2 Master'!$A:$L,COLUMN()-24,FALSE)</f>
        <v>#N/A</v>
      </c>
      <c r="AB49" s="13" t="e">
        <f>VLOOKUP($E49,'v2 Master'!$A:$L,COLUMN()-24,FALSE)</f>
        <v>#N/A</v>
      </c>
      <c r="AC49" s="1" t="e">
        <f>VLOOKUP($E49,'v2 Master'!$A:$L,COLUMN()-24,FALSE)</f>
        <v>#N/A</v>
      </c>
      <c r="AD49" s="1" t="e">
        <f>VLOOKUP($E49,'v2 Master'!$A:$L,COLUMN()-24,FALSE)</f>
        <v>#N/A</v>
      </c>
      <c r="AE49" s="1" t="e">
        <f>VLOOKUP($E49,'v2 Master'!$A:$L,COLUMN()-24,FALSE)</f>
        <v>#N/A</v>
      </c>
      <c r="AF49" s="13" t="e">
        <f>VLOOKUP($E49,'v2 Master'!$A:$L,COLUMN()-24,FALSE)</f>
        <v>#N/A</v>
      </c>
      <c r="AG49" s="13" t="e">
        <f>VLOOKUP($E49,'v2 Master'!$A:$L,COLUMN()-24,FALSE)</f>
        <v>#N/A</v>
      </c>
      <c r="AH49" s="1" t="e">
        <f>VLOOKUP($E49,'v2 Master'!$A:$L,COLUMN()-24,FALSE)</f>
        <v>#N/A</v>
      </c>
      <c r="AI49" s="1" t="e">
        <f>VLOOKUP($E49,'v2 Master'!$A:$L,COLUMN()-24,FALSE)</f>
        <v>#N/A</v>
      </c>
      <c r="AJ49" s="1" t="e">
        <f>VLOOKUP($E49,'v2 Master'!$A:$L,COLUMN()-24,FALSE)</f>
        <v>#N/A</v>
      </c>
    </row>
    <row r="50" spans="2:36" x14ac:dyDescent="0.25">
      <c r="B50" s="1">
        <v>46</v>
      </c>
      <c r="C50" s="1" t="str">
        <f>IF('AT-4'!C64="","",'AT-4'!C64)</f>
        <v/>
      </c>
      <c r="D50" s="1" t="str">
        <f>IF('AT-4'!D64="","",'AT-4'!D64)</f>
        <v/>
      </c>
      <c r="E50" s="1" t="str">
        <f>IF('AT-4'!E64="","",'AT-4'!E64)</f>
        <v/>
      </c>
      <c r="F50" s="1" t="str">
        <f>IF('AT-4'!F64="","",'AT-4'!F64)</f>
        <v/>
      </c>
      <c r="G50" s="1" t="str">
        <f>IF('AT-4'!G64="","",'AT-4'!G64)</f>
        <v/>
      </c>
      <c r="H50" s="35" t="str">
        <f>IF('AT-4'!H64="","",'AT-4'!H64)</f>
        <v/>
      </c>
      <c r="I50" s="35" t="str">
        <f>IF('AT-4'!I64="","",'AT-4'!I64)</f>
        <v/>
      </c>
      <c r="J50" s="1" t="str">
        <f>IF('AT-4'!J64="","",'AT-4'!J64)</f>
        <v>(グループ設定なし)</v>
      </c>
      <c r="K50" s="13" t="str">
        <f>IF($D50="スポンサー",'AT-4'!K64,IF($D50="Ver.2.0(マッチング)",Z50,IF($D50="Ver.2.0+スポンサー",Z50,"")))</f>
        <v/>
      </c>
      <c r="L50" s="13" t="str">
        <f>IF($D50="スポンサー",'AT-4'!L64,IF($D50="Ver.2.0(マッチング)",AA50,IF($D50="Ver.2.0+スポンサー",AA50,"")))</f>
        <v/>
      </c>
      <c r="M50" s="13" t="str">
        <f>IF($D50="スポンサー",'AT-4'!M64,IF($D50="Ver.2.0(マッチング)",AB50,IF($D50="Ver.2.0+スポンサー",AB50,"")))</f>
        <v/>
      </c>
      <c r="N50" s="1" t="str">
        <f>IF($D50="スポンサー",'AT-4'!N64,IF($D50="Ver.2.0(マッチング)",AC50,IF($D50="Ver.2.0+スポンサー",AC50,"")))</f>
        <v/>
      </c>
      <c r="O50" s="13" t="str">
        <f>IF($D50="スポンサー",'AT-4'!O64,IF($D50="Ver.2.0(マッチング)",AD50,IF($D50="Ver.2.0+スポンサー",'AT-4'!O64,"")))</f>
        <v/>
      </c>
      <c r="P50" s="13" t="str">
        <f>IF($D50="スポンサー",'AT-4'!P64,IF($D50="Ver.2.0(マッチング)",AE50,IF($D50="Ver.2.0+スポンサー",AE50,"")))</f>
        <v/>
      </c>
      <c r="Q50" s="13" t="str">
        <f>IF($D50="スポンサー",'AT-4'!Q64,IF($D50="Ver.2.0(マッチング)",AF50,IF($D50="Ver.2.0+スポンサー",AF50/AD50*O50,"")))</f>
        <v/>
      </c>
      <c r="R50" s="13" t="str">
        <f>IF($D50="スポンサー",'AT-4'!R64,IF($D50="Ver.2.0(マッチング)",AG50,IF($D50="Ver.2.0+スポンサー",AG50,"")))</f>
        <v/>
      </c>
      <c r="S50" s="13" t="str">
        <f>IF($D50="スポンサー",'AT-4'!S64,IF($D50="Ver.2.0(マッチング)",AH50,IF($D50="Ver.2.0+スポンサー",AH50,"")))</f>
        <v/>
      </c>
      <c r="T50" s="13" t="str">
        <f>IF($D50="スポンサー",'AT-4'!T64,IF($D50="Ver.2.0(マッチング)",AI50,IF($D50="Ver.2.0+スポンサー",AI50,"")))</f>
        <v/>
      </c>
      <c r="U50" s="13" t="str">
        <f>IF($D50="スポンサー",'AT-4'!U64,IF($D50="Ver.2.0(マッチング)",AJ50,IF($D50="Ver.2.0+スポンサー",AJ50,"")))</f>
        <v/>
      </c>
      <c r="V50" s="13" t="str">
        <f>IF($D50="スポンサー",'AT-4'!V64,IF($D50="Ver.2.0(マッチング)",AK50,IF($D50="Ver.2.0+スポンサー",AK50,"")))</f>
        <v/>
      </c>
      <c r="W50" s="13" t="str">
        <f>IF($D50="スポンサー",'AT-4'!W64,IF($D50="Ver.2.0(マッチング)",AL50,IF($D50="Ver.2.0+スポンサー",AL50,"")))</f>
        <v/>
      </c>
      <c r="Z50" s="1" t="e">
        <f>VLOOKUP($E50,'v2 Master'!$A:$L,COLUMN()-24,FALSE)</f>
        <v>#N/A</v>
      </c>
      <c r="AA50" s="1" t="e">
        <f>VLOOKUP($E50,'v2 Master'!$A:$L,COLUMN()-24,FALSE)</f>
        <v>#N/A</v>
      </c>
      <c r="AB50" s="13" t="e">
        <f>VLOOKUP($E50,'v2 Master'!$A:$L,COLUMN()-24,FALSE)</f>
        <v>#N/A</v>
      </c>
      <c r="AC50" s="1" t="e">
        <f>VLOOKUP($E50,'v2 Master'!$A:$L,COLUMN()-24,FALSE)</f>
        <v>#N/A</v>
      </c>
      <c r="AD50" s="1" t="e">
        <f>VLOOKUP($E50,'v2 Master'!$A:$L,COLUMN()-24,FALSE)</f>
        <v>#N/A</v>
      </c>
      <c r="AE50" s="1" t="e">
        <f>VLOOKUP($E50,'v2 Master'!$A:$L,COLUMN()-24,FALSE)</f>
        <v>#N/A</v>
      </c>
      <c r="AF50" s="13" t="e">
        <f>VLOOKUP($E50,'v2 Master'!$A:$L,COLUMN()-24,FALSE)</f>
        <v>#N/A</v>
      </c>
      <c r="AG50" s="13" t="e">
        <f>VLOOKUP($E50,'v2 Master'!$A:$L,COLUMN()-24,FALSE)</f>
        <v>#N/A</v>
      </c>
      <c r="AH50" s="1" t="e">
        <f>VLOOKUP($E50,'v2 Master'!$A:$L,COLUMN()-24,FALSE)</f>
        <v>#N/A</v>
      </c>
      <c r="AI50" s="1" t="e">
        <f>VLOOKUP($E50,'v2 Master'!$A:$L,COLUMN()-24,FALSE)</f>
        <v>#N/A</v>
      </c>
      <c r="AJ50" s="1" t="e">
        <f>VLOOKUP($E50,'v2 Master'!$A:$L,COLUMN()-24,FALSE)</f>
        <v>#N/A</v>
      </c>
    </row>
    <row r="51" spans="2:36" x14ac:dyDescent="0.25">
      <c r="B51" s="1">
        <v>47</v>
      </c>
      <c r="C51" s="1" t="str">
        <f>IF('AT-4'!C65="","",'AT-4'!C65)</f>
        <v/>
      </c>
      <c r="D51" s="1" t="str">
        <f>IF('AT-4'!D65="","",'AT-4'!D65)</f>
        <v/>
      </c>
      <c r="E51" s="1" t="str">
        <f>IF('AT-4'!E65="","",'AT-4'!E65)</f>
        <v/>
      </c>
      <c r="F51" s="1" t="str">
        <f>IF('AT-4'!F65="","",'AT-4'!F65)</f>
        <v/>
      </c>
      <c r="G51" s="1" t="str">
        <f>IF('AT-4'!G65="","",'AT-4'!G65)</f>
        <v/>
      </c>
      <c r="H51" s="35" t="str">
        <f>IF('AT-4'!H65="","",'AT-4'!H65)</f>
        <v/>
      </c>
      <c r="I51" s="35" t="str">
        <f>IF('AT-4'!I65="","",'AT-4'!I65)</f>
        <v/>
      </c>
      <c r="J51" s="1" t="str">
        <f>IF('AT-4'!J65="","",'AT-4'!J65)</f>
        <v>(グループ設定なし)</v>
      </c>
      <c r="K51" s="13" t="str">
        <f>IF($D51="スポンサー",'AT-4'!K65,IF($D51="Ver.2.0(マッチング)",Z51,IF($D51="Ver.2.0+スポンサー",Z51,"")))</f>
        <v/>
      </c>
      <c r="L51" s="13" t="str">
        <f>IF($D51="スポンサー",'AT-4'!L65,IF($D51="Ver.2.0(マッチング)",AA51,IF($D51="Ver.2.0+スポンサー",AA51,"")))</f>
        <v/>
      </c>
      <c r="M51" s="13" t="str">
        <f>IF($D51="スポンサー",'AT-4'!M65,IF($D51="Ver.2.0(マッチング)",AB51,IF($D51="Ver.2.0+スポンサー",AB51,"")))</f>
        <v/>
      </c>
      <c r="N51" s="1" t="str">
        <f>IF($D51="スポンサー",'AT-4'!N65,IF($D51="Ver.2.0(マッチング)",AC51,IF($D51="Ver.2.0+スポンサー",AC51,"")))</f>
        <v/>
      </c>
      <c r="O51" s="13" t="str">
        <f>IF($D51="スポンサー",'AT-4'!O65,IF($D51="Ver.2.0(マッチング)",AD51,IF($D51="Ver.2.0+スポンサー",'AT-4'!O65,"")))</f>
        <v/>
      </c>
      <c r="P51" s="13" t="str">
        <f>IF($D51="スポンサー",'AT-4'!P65,IF($D51="Ver.2.0(マッチング)",AE51,IF($D51="Ver.2.0+スポンサー",AE51,"")))</f>
        <v/>
      </c>
      <c r="Q51" s="13" t="str">
        <f>IF($D51="スポンサー",'AT-4'!Q65,IF($D51="Ver.2.0(マッチング)",AF51,IF($D51="Ver.2.0+スポンサー",AF51/AD51*O51,"")))</f>
        <v/>
      </c>
      <c r="R51" s="13" t="str">
        <f>IF($D51="スポンサー",'AT-4'!R65,IF($D51="Ver.2.0(マッチング)",AG51,IF($D51="Ver.2.0+スポンサー",AG51,"")))</f>
        <v/>
      </c>
      <c r="S51" s="13" t="str">
        <f>IF($D51="スポンサー",'AT-4'!S65,IF($D51="Ver.2.0(マッチング)",AH51,IF($D51="Ver.2.0+スポンサー",AH51,"")))</f>
        <v/>
      </c>
      <c r="T51" s="13" t="str">
        <f>IF($D51="スポンサー",'AT-4'!T65,IF($D51="Ver.2.0(マッチング)",AI51,IF($D51="Ver.2.0+スポンサー",AI51,"")))</f>
        <v/>
      </c>
      <c r="U51" s="13" t="str">
        <f>IF($D51="スポンサー",'AT-4'!U65,IF($D51="Ver.2.0(マッチング)",AJ51,IF($D51="Ver.2.0+スポンサー",AJ51,"")))</f>
        <v/>
      </c>
      <c r="V51" s="13" t="str">
        <f>IF($D51="スポンサー",'AT-4'!V65,IF($D51="Ver.2.0(マッチング)",AK51,IF($D51="Ver.2.0+スポンサー",AK51,"")))</f>
        <v/>
      </c>
      <c r="W51" s="13" t="str">
        <f>IF($D51="スポンサー",'AT-4'!W65,IF($D51="Ver.2.0(マッチング)",AL51,IF($D51="Ver.2.0+スポンサー",AL51,"")))</f>
        <v/>
      </c>
      <c r="Z51" s="1" t="e">
        <f>VLOOKUP($E51,'v2 Master'!$A:$L,COLUMN()-24,FALSE)</f>
        <v>#N/A</v>
      </c>
      <c r="AA51" s="1" t="e">
        <f>VLOOKUP($E51,'v2 Master'!$A:$L,COLUMN()-24,FALSE)</f>
        <v>#N/A</v>
      </c>
      <c r="AB51" s="13" t="e">
        <f>VLOOKUP($E51,'v2 Master'!$A:$L,COLUMN()-24,FALSE)</f>
        <v>#N/A</v>
      </c>
      <c r="AC51" s="1" t="e">
        <f>VLOOKUP($E51,'v2 Master'!$A:$L,COLUMN()-24,FALSE)</f>
        <v>#N/A</v>
      </c>
      <c r="AD51" s="1" t="e">
        <f>VLOOKUP($E51,'v2 Master'!$A:$L,COLUMN()-24,FALSE)</f>
        <v>#N/A</v>
      </c>
      <c r="AE51" s="1" t="e">
        <f>VLOOKUP($E51,'v2 Master'!$A:$L,COLUMN()-24,FALSE)</f>
        <v>#N/A</v>
      </c>
      <c r="AF51" s="13" t="e">
        <f>VLOOKUP($E51,'v2 Master'!$A:$L,COLUMN()-24,FALSE)</f>
        <v>#N/A</v>
      </c>
      <c r="AG51" s="13" t="e">
        <f>VLOOKUP($E51,'v2 Master'!$A:$L,COLUMN()-24,FALSE)</f>
        <v>#N/A</v>
      </c>
      <c r="AH51" s="1" t="e">
        <f>VLOOKUP($E51,'v2 Master'!$A:$L,COLUMN()-24,FALSE)</f>
        <v>#N/A</v>
      </c>
      <c r="AI51" s="1" t="e">
        <f>VLOOKUP($E51,'v2 Master'!$A:$L,COLUMN()-24,FALSE)</f>
        <v>#N/A</v>
      </c>
      <c r="AJ51" s="1" t="e">
        <f>VLOOKUP($E51,'v2 Master'!$A:$L,COLUMN()-24,FALSE)</f>
        <v>#N/A</v>
      </c>
    </row>
    <row r="52" spans="2:36" x14ac:dyDescent="0.25">
      <c r="B52" s="1">
        <v>48</v>
      </c>
      <c r="C52" s="1" t="str">
        <f>IF('AT-4'!C66="","",'AT-4'!C66)</f>
        <v/>
      </c>
      <c r="D52" s="1" t="str">
        <f>IF('AT-4'!D66="","",'AT-4'!D66)</f>
        <v/>
      </c>
      <c r="E52" s="1" t="str">
        <f>IF('AT-4'!E66="","",'AT-4'!E66)</f>
        <v/>
      </c>
      <c r="F52" s="1" t="str">
        <f>IF('AT-4'!F66="","",'AT-4'!F66)</f>
        <v/>
      </c>
      <c r="G52" s="1" t="str">
        <f>IF('AT-4'!G66="","",'AT-4'!G66)</f>
        <v/>
      </c>
      <c r="H52" s="35" t="str">
        <f>IF('AT-4'!H66="","",'AT-4'!H66)</f>
        <v/>
      </c>
      <c r="I52" s="35" t="str">
        <f>IF('AT-4'!I66="","",'AT-4'!I66)</f>
        <v/>
      </c>
      <c r="J52" s="1" t="str">
        <f>IF('AT-4'!J66="","",'AT-4'!J66)</f>
        <v>(グループ設定なし)</v>
      </c>
      <c r="K52" s="13" t="str">
        <f>IF($D52="スポンサー",'AT-4'!K66,IF($D52="Ver.2.0(マッチング)",Z52,IF($D52="Ver.2.0+スポンサー",Z52,"")))</f>
        <v/>
      </c>
      <c r="L52" s="13" t="str">
        <f>IF($D52="スポンサー",'AT-4'!L66,IF($D52="Ver.2.0(マッチング)",AA52,IF($D52="Ver.2.0+スポンサー",AA52,"")))</f>
        <v/>
      </c>
      <c r="M52" s="13" t="str">
        <f>IF($D52="スポンサー",'AT-4'!M66,IF($D52="Ver.2.0(マッチング)",AB52,IF($D52="Ver.2.0+スポンサー",AB52,"")))</f>
        <v/>
      </c>
      <c r="N52" s="1" t="str">
        <f>IF($D52="スポンサー",'AT-4'!N66,IF($D52="Ver.2.0(マッチング)",AC52,IF($D52="Ver.2.0+スポンサー",AC52,"")))</f>
        <v/>
      </c>
      <c r="O52" s="13" t="str">
        <f>IF($D52="スポンサー",'AT-4'!O66,IF($D52="Ver.2.0(マッチング)",AD52,IF($D52="Ver.2.0+スポンサー",'AT-4'!O66,"")))</f>
        <v/>
      </c>
      <c r="P52" s="13" t="str">
        <f>IF($D52="スポンサー",'AT-4'!P66,IF($D52="Ver.2.0(マッチング)",AE52,IF($D52="Ver.2.0+スポンサー",AE52,"")))</f>
        <v/>
      </c>
      <c r="Q52" s="13" t="str">
        <f>IF($D52="スポンサー",'AT-4'!Q66,IF($D52="Ver.2.0(マッチング)",AF52,IF($D52="Ver.2.0+スポンサー",AF52/AD52*O52,"")))</f>
        <v/>
      </c>
      <c r="R52" s="13" t="str">
        <f>IF($D52="スポンサー",'AT-4'!R66,IF($D52="Ver.2.0(マッチング)",AG52,IF($D52="Ver.2.0+スポンサー",AG52,"")))</f>
        <v/>
      </c>
      <c r="S52" s="13" t="str">
        <f>IF($D52="スポンサー",'AT-4'!S66,IF($D52="Ver.2.0(マッチング)",AH52,IF($D52="Ver.2.0+スポンサー",AH52,"")))</f>
        <v/>
      </c>
      <c r="T52" s="13" t="str">
        <f>IF($D52="スポンサー",'AT-4'!T66,IF($D52="Ver.2.0(マッチング)",AI52,IF($D52="Ver.2.0+スポンサー",AI52,"")))</f>
        <v/>
      </c>
      <c r="U52" s="13" t="str">
        <f>IF($D52="スポンサー",'AT-4'!U66,IF($D52="Ver.2.0(マッチング)",AJ52,IF($D52="Ver.2.0+スポンサー",AJ52,"")))</f>
        <v/>
      </c>
      <c r="V52" s="13" t="str">
        <f>IF($D52="スポンサー",'AT-4'!V66,IF($D52="Ver.2.0(マッチング)",AK52,IF($D52="Ver.2.0+スポンサー",AK52,"")))</f>
        <v/>
      </c>
      <c r="W52" s="13" t="str">
        <f>IF($D52="スポンサー",'AT-4'!W66,IF($D52="Ver.2.0(マッチング)",AL52,IF($D52="Ver.2.0+スポンサー",AL52,"")))</f>
        <v/>
      </c>
      <c r="Z52" s="1" t="e">
        <f>VLOOKUP($E52,'v2 Master'!$A:$L,COLUMN()-24,FALSE)</f>
        <v>#N/A</v>
      </c>
      <c r="AA52" s="1" t="e">
        <f>VLOOKUP($E52,'v2 Master'!$A:$L,COLUMN()-24,FALSE)</f>
        <v>#N/A</v>
      </c>
      <c r="AB52" s="13" t="e">
        <f>VLOOKUP($E52,'v2 Master'!$A:$L,COLUMN()-24,FALSE)</f>
        <v>#N/A</v>
      </c>
      <c r="AC52" s="1" t="e">
        <f>VLOOKUP($E52,'v2 Master'!$A:$L,COLUMN()-24,FALSE)</f>
        <v>#N/A</v>
      </c>
      <c r="AD52" s="1" t="e">
        <f>VLOOKUP($E52,'v2 Master'!$A:$L,COLUMN()-24,FALSE)</f>
        <v>#N/A</v>
      </c>
      <c r="AE52" s="1" t="e">
        <f>VLOOKUP($E52,'v2 Master'!$A:$L,COLUMN()-24,FALSE)</f>
        <v>#N/A</v>
      </c>
      <c r="AF52" s="13" t="e">
        <f>VLOOKUP($E52,'v2 Master'!$A:$L,COLUMN()-24,FALSE)</f>
        <v>#N/A</v>
      </c>
      <c r="AG52" s="13" t="e">
        <f>VLOOKUP($E52,'v2 Master'!$A:$L,COLUMN()-24,FALSE)</f>
        <v>#N/A</v>
      </c>
      <c r="AH52" s="1" t="e">
        <f>VLOOKUP($E52,'v2 Master'!$A:$L,COLUMN()-24,FALSE)</f>
        <v>#N/A</v>
      </c>
      <c r="AI52" s="1" t="e">
        <f>VLOOKUP($E52,'v2 Master'!$A:$L,COLUMN()-24,FALSE)</f>
        <v>#N/A</v>
      </c>
      <c r="AJ52" s="1" t="e">
        <f>VLOOKUP($E52,'v2 Master'!$A:$L,COLUMN()-24,FALSE)</f>
        <v>#N/A</v>
      </c>
    </row>
    <row r="53" spans="2:36" x14ac:dyDescent="0.25">
      <c r="B53" s="1">
        <v>49</v>
      </c>
      <c r="C53" s="1" t="str">
        <f>IF('AT-4'!C67="","",'AT-4'!C67)</f>
        <v/>
      </c>
      <c r="D53" s="1" t="str">
        <f>IF('AT-4'!D67="","",'AT-4'!D67)</f>
        <v/>
      </c>
      <c r="E53" s="1" t="str">
        <f>IF('AT-4'!E67="","",'AT-4'!E67)</f>
        <v/>
      </c>
      <c r="F53" s="1" t="str">
        <f>IF('AT-4'!F67="","",'AT-4'!F67)</f>
        <v/>
      </c>
      <c r="G53" s="1" t="str">
        <f>IF('AT-4'!G67="","",'AT-4'!G67)</f>
        <v/>
      </c>
      <c r="H53" s="35" t="str">
        <f>IF('AT-4'!H67="","",'AT-4'!H67)</f>
        <v/>
      </c>
      <c r="I53" s="35" t="str">
        <f>IF('AT-4'!I67="","",'AT-4'!I67)</f>
        <v/>
      </c>
      <c r="J53" s="1" t="str">
        <f>IF('AT-4'!J67="","",'AT-4'!J67)</f>
        <v>(グループ設定なし)</v>
      </c>
      <c r="K53" s="13" t="str">
        <f>IF($D53="スポンサー",'AT-4'!K67,IF($D53="Ver.2.0(マッチング)",Z53,IF($D53="Ver.2.0+スポンサー",Z53,"")))</f>
        <v/>
      </c>
      <c r="L53" s="13" t="str">
        <f>IF($D53="スポンサー",'AT-4'!L67,IF($D53="Ver.2.0(マッチング)",AA53,IF($D53="Ver.2.0+スポンサー",AA53,"")))</f>
        <v/>
      </c>
      <c r="M53" s="13" t="str">
        <f>IF($D53="スポンサー",'AT-4'!M67,IF($D53="Ver.2.0(マッチング)",AB53,IF($D53="Ver.2.0+スポンサー",AB53,"")))</f>
        <v/>
      </c>
      <c r="N53" s="1" t="str">
        <f>IF($D53="スポンサー",'AT-4'!N67,IF($D53="Ver.2.0(マッチング)",AC53,IF($D53="Ver.2.0+スポンサー",AC53,"")))</f>
        <v/>
      </c>
      <c r="O53" s="13" t="str">
        <f>IF($D53="スポンサー",'AT-4'!O67,IF($D53="Ver.2.0(マッチング)",AD53,IF($D53="Ver.2.0+スポンサー",'AT-4'!O67,"")))</f>
        <v/>
      </c>
      <c r="P53" s="13" t="str">
        <f>IF($D53="スポンサー",'AT-4'!P67,IF($D53="Ver.2.0(マッチング)",AE53,IF($D53="Ver.2.0+スポンサー",AE53,"")))</f>
        <v/>
      </c>
      <c r="Q53" s="13" t="str">
        <f>IF($D53="スポンサー",'AT-4'!Q67,IF($D53="Ver.2.0(マッチング)",AF53,IF($D53="Ver.2.0+スポンサー",AF53/AD53*O53,"")))</f>
        <v/>
      </c>
      <c r="R53" s="13" t="str">
        <f>IF($D53="スポンサー",'AT-4'!R67,IF($D53="Ver.2.0(マッチング)",AG53,IF($D53="Ver.2.0+スポンサー",AG53,"")))</f>
        <v/>
      </c>
      <c r="S53" s="13" t="str">
        <f>IF($D53="スポンサー",'AT-4'!S67,IF($D53="Ver.2.0(マッチング)",AH53,IF($D53="Ver.2.0+スポンサー",AH53,"")))</f>
        <v/>
      </c>
      <c r="T53" s="13" t="str">
        <f>IF($D53="スポンサー",'AT-4'!T67,IF($D53="Ver.2.0(マッチング)",AI53,IF($D53="Ver.2.0+スポンサー",AI53,"")))</f>
        <v/>
      </c>
      <c r="U53" s="13" t="str">
        <f>IF($D53="スポンサー",'AT-4'!U67,IF($D53="Ver.2.0(マッチング)",AJ53,IF($D53="Ver.2.0+スポンサー",AJ53,"")))</f>
        <v/>
      </c>
      <c r="V53" s="13" t="str">
        <f>IF($D53="スポンサー",'AT-4'!V67,IF($D53="Ver.2.0(マッチング)",AK53,IF($D53="Ver.2.0+スポンサー",AK53,"")))</f>
        <v/>
      </c>
      <c r="W53" s="13" t="str">
        <f>IF($D53="スポンサー",'AT-4'!W67,IF($D53="Ver.2.0(マッチング)",AL53,IF($D53="Ver.2.0+スポンサー",AL53,"")))</f>
        <v/>
      </c>
      <c r="Z53" s="1" t="e">
        <f>VLOOKUP($E53,'v2 Master'!$A:$L,COLUMN()-24,FALSE)</f>
        <v>#N/A</v>
      </c>
      <c r="AA53" s="1" t="e">
        <f>VLOOKUP($E53,'v2 Master'!$A:$L,COLUMN()-24,FALSE)</f>
        <v>#N/A</v>
      </c>
      <c r="AB53" s="13" t="e">
        <f>VLOOKUP($E53,'v2 Master'!$A:$L,COLUMN()-24,FALSE)</f>
        <v>#N/A</v>
      </c>
      <c r="AC53" s="1" t="e">
        <f>VLOOKUP($E53,'v2 Master'!$A:$L,COLUMN()-24,FALSE)</f>
        <v>#N/A</v>
      </c>
      <c r="AD53" s="1" t="e">
        <f>VLOOKUP($E53,'v2 Master'!$A:$L,COLUMN()-24,FALSE)</f>
        <v>#N/A</v>
      </c>
      <c r="AE53" s="1" t="e">
        <f>VLOOKUP($E53,'v2 Master'!$A:$L,COLUMN()-24,FALSE)</f>
        <v>#N/A</v>
      </c>
      <c r="AF53" s="13" t="e">
        <f>VLOOKUP($E53,'v2 Master'!$A:$L,COLUMN()-24,FALSE)</f>
        <v>#N/A</v>
      </c>
      <c r="AG53" s="13" t="e">
        <f>VLOOKUP($E53,'v2 Master'!$A:$L,COLUMN()-24,FALSE)</f>
        <v>#N/A</v>
      </c>
      <c r="AH53" s="1" t="e">
        <f>VLOOKUP($E53,'v2 Master'!$A:$L,COLUMN()-24,FALSE)</f>
        <v>#N/A</v>
      </c>
      <c r="AI53" s="1" t="e">
        <f>VLOOKUP($E53,'v2 Master'!$A:$L,COLUMN()-24,FALSE)</f>
        <v>#N/A</v>
      </c>
      <c r="AJ53" s="1" t="e">
        <f>VLOOKUP($E53,'v2 Master'!$A:$L,COLUMN()-24,FALSE)</f>
        <v>#N/A</v>
      </c>
    </row>
    <row r="54" spans="2:36" x14ac:dyDescent="0.25">
      <c r="B54" s="1">
        <v>50</v>
      </c>
      <c r="C54" s="1" t="str">
        <f>IF('AT-4'!C68="","",'AT-4'!C68)</f>
        <v/>
      </c>
      <c r="D54" s="1" t="str">
        <f>IF('AT-4'!D68="","",'AT-4'!D68)</f>
        <v/>
      </c>
      <c r="E54" s="1" t="str">
        <f>IF('AT-4'!E68="","",'AT-4'!E68)</f>
        <v/>
      </c>
      <c r="F54" s="1" t="str">
        <f>IF('AT-4'!F68="","",'AT-4'!F68)</f>
        <v/>
      </c>
      <c r="G54" s="1" t="str">
        <f>IF('AT-4'!G68="","",'AT-4'!G68)</f>
        <v/>
      </c>
      <c r="H54" s="35" t="str">
        <f>IF('AT-4'!H68="","",'AT-4'!H68)</f>
        <v/>
      </c>
      <c r="I54" s="35" t="str">
        <f>IF('AT-4'!I68="","",'AT-4'!I68)</f>
        <v/>
      </c>
      <c r="J54" s="1" t="str">
        <f>IF('AT-4'!J68="","",'AT-4'!J68)</f>
        <v>(グループ設定なし)</v>
      </c>
      <c r="K54" s="13" t="str">
        <f>IF($D54="スポンサー",'AT-4'!K68,IF($D54="Ver.2.0(マッチング)",Z54,IF($D54="Ver.2.0+スポンサー",Z54,"")))</f>
        <v/>
      </c>
      <c r="L54" s="13" t="str">
        <f>IF($D54="スポンサー",'AT-4'!L68,IF($D54="Ver.2.0(マッチング)",AA54,IF($D54="Ver.2.0+スポンサー",AA54,"")))</f>
        <v/>
      </c>
      <c r="M54" s="13" t="str">
        <f>IF($D54="スポンサー",'AT-4'!M68,IF($D54="Ver.2.0(マッチング)",AB54,IF($D54="Ver.2.0+スポンサー",AB54,"")))</f>
        <v/>
      </c>
      <c r="N54" s="1" t="str">
        <f>IF($D54="スポンサー",'AT-4'!N68,IF($D54="Ver.2.0(マッチング)",AC54,IF($D54="Ver.2.0+スポンサー",AC54,"")))</f>
        <v/>
      </c>
      <c r="O54" s="13" t="str">
        <f>IF($D54="スポンサー",'AT-4'!O68,IF($D54="Ver.2.0(マッチング)",AD54,IF($D54="Ver.2.0+スポンサー",'AT-4'!O68,"")))</f>
        <v/>
      </c>
      <c r="P54" s="13" t="str">
        <f>IF($D54="スポンサー",'AT-4'!P68,IF($D54="Ver.2.0(マッチング)",AE54,IF($D54="Ver.2.0+スポンサー",AE54,"")))</f>
        <v/>
      </c>
      <c r="Q54" s="13" t="str">
        <f>IF($D54="スポンサー",'AT-4'!Q68,IF($D54="Ver.2.0(マッチング)",AF54,IF($D54="Ver.2.0+スポンサー",AF54/AD54*O54,"")))</f>
        <v/>
      </c>
      <c r="R54" s="13" t="str">
        <f>IF($D54="スポンサー",'AT-4'!R68,IF($D54="Ver.2.0(マッチング)",AG54,IF($D54="Ver.2.0+スポンサー",AG54,"")))</f>
        <v/>
      </c>
      <c r="S54" s="13" t="str">
        <f>IF($D54="スポンサー",'AT-4'!S68,IF($D54="Ver.2.0(マッチング)",AH54,IF($D54="Ver.2.0+スポンサー",AH54,"")))</f>
        <v/>
      </c>
      <c r="T54" s="13" t="str">
        <f>IF($D54="スポンサー",'AT-4'!T68,IF($D54="Ver.2.0(マッチング)",AI54,IF($D54="Ver.2.0+スポンサー",AI54,"")))</f>
        <v/>
      </c>
      <c r="U54" s="13" t="str">
        <f>IF($D54="スポンサー",'AT-4'!U68,IF($D54="Ver.2.0(マッチング)",AJ54,IF($D54="Ver.2.0+スポンサー",AJ54,"")))</f>
        <v/>
      </c>
      <c r="V54" s="13" t="str">
        <f>IF($D54="スポンサー",'AT-4'!V68,IF($D54="Ver.2.0(マッチング)",AK54,IF($D54="Ver.2.0+スポンサー",AK54,"")))</f>
        <v/>
      </c>
      <c r="W54" s="13" t="str">
        <f>IF($D54="スポンサー",'AT-4'!W68,IF($D54="Ver.2.0(マッチング)",AL54,IF($D54="Ver.2.0+スポンサー",AL54,"")))</f>
        <v/>
      </c>
      <c r="Z54" s="1" t="e">
        <f>VLOOKUP($E54,'v2 Master'!$A:$L,COLUMN()-24,FALSE)</f>
        <v>#N/A</v>
      </c>
      <c r="AA54" s="1" t="e">
        <f>VLOOKUP($E54,'v2 Master'!$A:$L,COLUMN()-24,FALSE)</f>
        <v>#N/A</v>
      </c>
      <c r="AB54" s="13" t="e">
        <f>VLOOKUP($E54,'v2 Master'!$A:$L,COLUMN()-24,FALSE)</f>
        <v>#N/A</v>
      </c>
      <c r="AC54" s="1" t="e">
        <f>VLOOKUP($E54,'v2 Master'!$A:$L,COLUMN()-24,FALSE)</f>
        <v>#N/A</v>
      </c>
      <c r="AD54" s="1" t="e">
        <f>VLOOKUP($E54,'v2 Master'!$A:$L,COLUMN()-24,FALSE)</f>
        <v>#N/A</v>
      </c>
      <c r="AE54" s="1" t="e">
        <f>VLOOKUP($E54,'v2 Master'!$A:$L,COLUMN()-24,FALSE)</f>
        <v>#N/A</v>
      </c>
      <c r="AF54" s="13" t="e">
        <f>VLOOKUP($E54,'v2 Master'!$A:$L,COLUMN()-24,FALSE)</f>
        <v>#N/A</v>
      </c>
      <c r="AG54" s="13" t="e">
        <f>VLOOKUP($E54,'v2 Master'!$A:$L,COLUMN()-24,FALSE)</f>
        <v>#N/A</v>
      </c>
      <c r="AH54" s="1" t="e">
        <f>VLOOKUP($E54,'v2 Master'!$A:$L,COLUMN()-24,FALSE)</f>
        <v>#N/A</v>
      </c>
      <c r="AI54" s="1" t="e">
        <f>VLOOKUP($E54,'v2 Master'!$A:$L,COLUMN()-24,FALSE)</f>
        <v>#N/A</v>
      </c>
      <c r="AJ54" s="1" t="e">
        <f>VLOOKUP($E54,'v2 Master'!$A:$L,COLUMN()-24,FALSE)</f>
        <v>#N/A</v>
      </c>
    </row>
  </sheetData>
  <sheetProtection algorithmName="SHA-512" hashValue="S6t7iReEN90aq8FL7hOjGs0bQOBjxhaRt2eIT7LIPQtemI/ouqjmo+Bk12I4DggRj0wengq82PEZEbGFWbjaWQ==" saltValue="qT/wRPB+dPRDJzs7cFr/aA==" spinCount="100000" sheet="1" objects="1" scenarios="1"/>
  <mergeCells count="11">
    <mergeCell ref="B3:B4"/>
    <mergeCell ref="C3:C4"/>
    <mergeCell ref="D3:D4"/>
    <mergeCell ref="F3:F4"/>
    <mergeCell ref="G3:G4"/>
    <mergeCell ref="V3:W3"/>
    <mergeCell ref="H3:H4"/>
    <mergeCell ref="I3:I4"/>
    <mergeCell ref="J3:J4"/>
    <mergeCell ref="K3:N3"/>
    <mergeCell ref="O3:U3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C95459-326D-449C-AD73-6DCB177B4EF1}">
            <xm:f>NOT(ISERROR(SEARCH("-",K5)))</xm:f>
            <xm:f>"-"</xm:f>
            <x14:dxf>
              <fill>
                <patternFill>
                  <bgColor rgb="FFFFFF00"/>
                </patternFill>
              </fill>
            </x14:dxf>
          </x14:cfRule>
          <xm:sqref>K5:L54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8463-F0F3-4A37-BB10-3784BBCB2E82}">
  <sheetPr codeName="Sheet3"/>
  <dimension ref="A1:L40"/>
  <sheetViews>
    <sheetView zoomScale="85" zoomScaleNormal="85" workbookViewId="0">
      <selection activeCell="B31" sqref="B31:C33"/>
    </sheetView>
  </sheetViews>
  <sheetFormatPr defaultRowHeight="15.75" x14ac:dyDescent="0.25"/>
  <cols>
    <col min="1" max="1" width="22.25" style="1" customWidth="1"/>
    <col min="2" max="3" width="9.25" style="1" bestFit="1" customWidth="1"/>
    <col min="4" max="4" width="13.375" style="1" bestFit="1" customWidth="1"/>
    <col min="5" max="8" width="9" style="1"/>
    <col min="9" max="9" width="10" style="1" bestFit="1" customWidth="1"/>
    <col min="10" max="16384" width="9" style="1"/>
  </cols>
  <sheetData>
    <row r="1" spans="1:12" ht="33.75" customHeight="1" x14ac:dyDescent="0.25">
      <c r="A1" s="36" t="s">
        <v>102</v>
      </c>
    </row>
    <row r="3" spans="1:12" x14ac:dyDescent="0.25">
      <c r="B3" s="85" t="s">
        <v>24</v>
      </c>
      <c r="C3" s="86"/>
      <c r="D3" s="86"/>
      <c r="E3" s="87"/>
      <c r="F3" s="69" t="s">
        <v>25</v>
      </c>
      <c r="G3" s="70"/>
      <c r="H3" s="70"/>
      <c r="I3" s="70"/>
      <c r="J3" s="70"/>
      <c r="K3" s="70"/>
      <c r="L3" s="71"/>
    </row>
    <row r="4" spans="1:12" ht="63" x14ac:dyDescent="0.25">
      <c r="B4" s="9" t="s">
        <v>22</v>
      </c>
      <c r="C4" s="9" t="s">
        <v>23</v>
      </c>
      <c r="D4" s="9" t="s">
        <v>9</v>
      </c>
      <c r="E4" s="9" t="s">
        <v>10</v>
      </c>
      <c r="F4" s="8" t="s">
        <v>26</v>
      </c>
      <c r="G4" s="8" t="s">
        <v>13</v>
      </c>
      <c r="H4" s="8" t="s">
        <v>27</v>
      </c>
      <c r="I4" s="8" t="s">
        <v>32</v>
      </c>
      <c r="J4" s="8" t="s">
        <v>34</v>
      </c>
      <c r="K4" s="8" t="s">
        <v>35</v>
      </c>
      <c r="L4" s="8" t="s">
        <v>36</v>
      </c>
    </row>
    <row r="5" spans="1:12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1" t="s">
        <v>61</v>
      </c>
      <c r="B6" s="13">
        <v>2</v>
      </c>
      <c r="C6" s="13">
        <v>20</v>
      </c>
      <c r="D6" s="13">
        <v>100000000</v>
      </c>
      <c r="E6" s="14">
        <v>0.8</v>
      </c>
      <c r="F6" s="13">
        <v>2</v>
      </c>
      <c r="G6" s="13">
        <v>1</v>
      </c>
      <c r="H6" s="13">
        <v>300000</v>
      </c>
      <c r="I6" s="13">
        <f t="shared" ref="I6:I28" si="0">H6/F6</f>
        <v>150000</v>
      </c>
      <c r="J6" s="13">
        <v>2</v>
      </c>
      <c r="K6" s="13">
        <v>1</v>
      </c>
      <c r="L6" s="13">
        <v>3</v>
      </c>
    </row>
    <row r="7" spans="1:12" x14ac:dyDescent="0.25">
      <c r="A7" s="1" t="s">
        <v>48</v>
      </c>
      <c r="B7" s="13">
        <v>2</v>
      </c>
      <c r="C7" s="13">
        <v>20</v>
      </c>
      <c r="D7" s="13">
        <v>100000000</v>
      </c>
      <c r="E7" s="14">
        <v>0.8</v>
      </c>
      <c r="F7" s="13">
        <v>2</v>
      </c>
      <c r="G7" s="13">
        <v>1</v>
      </c>
      <c r="H7" s="13">
        <v>200000</v>
      </c>
      <c r="I7" s="13">
        <f t="shared" si="0"/>
        <v>100000</v>
      </c>
      <c r="J7" s="13">
        <v>2</v>
      </c>
      <c r="K7" s="13">
        <v>1</v>
      </c>
      <c r="L7" s="13">
        <v>3</v>
      </c>
    </row>
    <row r="8" spans="1:12" x14ac:dyDescent="0.25">
      <c r="A8" s="1" t="s">
        <v>49</v>
      </c>
      <c r="B8" s="13">
        <v>2</v>
      </c>
      <c r="C8" s="13">
        <v>30</v>
      </c>
      <c r="D8" s="13">
        <v>100000000</v>
      </c>
      <c r="E8" s="14">
        <v>0.8</v>
      </c>
      <c r="F8" s="13">
        <v>2</v>
      </c>
      <c r="G8" s="13">
        <v>1</v>
      </c>
      <c r="H8" s="13">
        <v>400000</v>
      </c>
      <c r="I8" s="13">
        <f t="shared" si="0"/>
        <v>200000</v>
      </c>
      <c r="J8" s="13">
        <v>2</v>
      </c>
      <c r="K8" s="13">
        <v>1</v>
      </c>
      <c r="L8" s="13">
        <v>3</v>
      </c>
    </row>
    <row r="9" spans="1:12" x14ac:dyDescent="0.25">
      <c r="A9" s="1" t="s">
        <v>50</v>
      </c>
      <c r="B9" s="13">
        <v>2</v>
      </c>
      <c r="C9" s="13">
        <v>30</v>
      </c>
      <c r="D9" s="13">
        <v>100000000</v>
      </c>
      <c r="E9" s="14">
        <v>0.8</v>
      </c>
      <c r="F9" s="13">
        <v>2</v>
      </c>
      <c r="G9" s="13">
        <v>1</v>
      </c>
      <c r="H9" s="13">
        <v>400000</v>
      </c>
      <c r="I9" s="13">
        <f t="shared" si="0"/>
        <v>200000</v>
      </c>
      <c r="J9" s="13">
        <v>2</v>
      </c>
      <c r="K9" s="13">
        <v>1</v>
      </c>
      <c r="L9" s="13">
        <v>3</v>
      </c>
    </row>
    <row r="10" spans="1:12" x14ac:dyDescent="0.25">
      <c r="A10" s="1" t="s">
        <v>51</v>
      </c>
      <c r="B10" s="13">
        <v>2</v>
      </c>
      <c r="C10" s="13">
        <v>30</v>
      </c>
      <c r="D10" s="13">
        <v>100000000</v>
      </c>
      <c r="E10" s="14">
        <v>0.8</v>
      </c>
      <c r="F10" s="13">
        <v>2</v>
      </c>
      <c r="G10" s="13">
        <v>1</v>
      </c>
      <c r="H10" s="13">
        <v>200000</v>
      </c>
      <c r="I10" s="13">
        <f t="shared" si="0"/>
        <v>100000</v>
      </c>
      <c r="J10" s="13">
        <v>2</v>
      </c>
      <c r="K10" s="13">
        <v>1</v>
      </c>
      <c r="L10" s="13">
        <v>3</v>
      </c>
    </row>
    <row r="11" spans="1:12" x14ac:dyDescent="0.25">
      <c r="A11" s="1" t="s">
        <v>95</v>
      </c>
      <c r="B11" s="13">
        <v>2</v>
      </c>
      <c r="C11" s="13">
        <v>30</v>
      </c>
      <c r="D11" s="13">
        <v>100000000</v>
      </c>
      <c r="E11" s="14">
        <v>0.8</v>
      </c>
      <c r="F11" s="13">
        <v>2</v>
      </c>
      <c r="G11" s="13">
        <v>1</v>
      </c>
      <c r="H11" s="13">
        <v>200000</v>
      </c>
      <c r="I11" s="13">
        <f t="shared" si="0"/>
        <v>100000</v>
      </c>
      <c r="J11" s="13">
        <v>2</v>
      </c>
      <c r="K11" s="13">
        <v>1</v>
      </c>
      <c r="L11" s="13">
        <v>3</v>
      </c>
    </row>
    <row r="12" spans="1:12" x14ac:dyDescent="0.25">
      <c r="A12" s="1" t="s">
        <v>52</v>
      </c>
      <c r="B12" s="13">
        <v>2</v>
      </c>
      <c r="C12" s="13">
        <v>30</v>
      </c>
      <c r="D12" s="13">
        <v>100000000</v>
      </c>
      <c r="E12" s="14">
        <v>0.8</v>
      </c>
      <c r="F12" s="13">
        <v>2</v>
      </c>
      <c r="G12" s="13">
        <v>1</v>
      </c>
      <c r="H12" s="13">
        <v>200000</v>
      </c>
      <c r="I12" s="13">
        <f t="shared" si="0"/>
        <v>100000</v>
      </c>
      <c r="J12" s="13">
        <v>2</v>
      </c>
      <c r="K12" s="13">
        <v>1</v>
      </c>
      <c r="L12" s="13">
        <v>3</v>
      </c>
    </row>
    <row r="13" spans="1:12" x14ac:dyDescent="0.25">
      <c r="A13" s="1" t="s">
        <v>53</v>
      </c>
      <c r="B13" s="13">
        <v>2</v>
      </c>
      <c r="C13" s="13">
        <v>20</v>
      </c>
      <c r="D13" s="13">
        <v>100000000</v>
      </c>
      <c r="E13" s="14">
        <v>0.8</v>
      </c>
      <c r="F13" s="13">
        <v>2</v>
      </c>
      <c r="G13" s="13">
        <v>1</v>
      </c>
      <c r="H13" s="13">
        <v>200000</v>
      </c>
      <c r="I13" s="13">
        <f t="shared" si="0"/>
        <v>100000</v>
      </c>
      <c r="J13" s="13">
        <v>2</v>
      </c>
      <c r="K13" s="13">
        <v>1</v>
      </c>
      <c r="L13" s="13">
        <v>3</v>
      </c>
    </row>
    <row r="14" spans="1:12" x14ac:dyDescent="0.25">
      <c r="A14" s="1" t="s">
        <v>54</v>
      </c>
      <c r="B14" s="13">
        <v>2</v>
      </c>
      <c r="C14" s="13">
        <v>40</v>
      </c>
      <c r="D14" s="13">
        <v>100000000</v>
      </c>
      <c r="E14" s="14">
        <v>0.8</v>
      </c>
      <c r="F14" s="13">
        <v>2</v>
      </c>
      <c r="G14" s="13">
        <v>1</v>
      </c>
      <c r="H14" s="13">
        <v>300000</v>
      </c>
      <c r="I14" s="13">
        <f t="shared" si="0"/>
        <v>150000</v>
      </c>
      <c r="J14" s="13">
        <v>2</v>
      </c>
      <c r="K14" s="13">
        <v>1</v>
      </c>
      <c r="L14" s="13">
        <v>3</v>
      </c>
    </row>
    <row r="15" spans="1:12" x14ac:dyDescent="0.25">
      <c r="A15" s="1" t="s">
        <v>55</v>
      </c>
      <c r="B15" s="13">
        <v>2</v>
      </c>
      <c r="C15" s="13">
        <v>40</v>
      </c>
      <c r="D15" s="13">
        <v>15000000</v>
      </c>
      <c r="E15" s="14">
        <v>0.8</v>
      </c>
      <c r="F15" s="13">
        <v>2</v>
      </c>
      <c r="G15" s="13">
        <v>1</v>
      </c>
      <c r="H15" s="13">
        <v>300000</v>
      </c>
      <c r="I15" s="13">
        <f t="shared" si="0"/>
        <v>150000</v>
      </c>
      <c r="J15" s="13">
        <v>2</v>
      </c>
      <c r="K15" s="13">
        <v>1</v>
      </c>
      <c r="L15" s="13">
        <v>3</v>
      </c>
    </row>
    <row r="16" spans="1:12" x14ac:dyDescent="0.25">
      <c r="A16" s="1" t="s">
        <v>96</v>
      </c>
      <c r="B16" s="13">
        <v>3</v>
      </c>
      <c r="C16" s="13">
        <v>30</v>
      </c>
      <c r="D16" s="13">
        <v>30000000</v>
      </c>
      <c r="E16" s="14">
        <v>0.8</v>
      </c>
      <c r="F16" s="13">
        <v>2</v>
      </c>
      <c r="G16" s="13">
        <v>1</v>
      </c>
      <c r="H16" s="13">
        <v>200000</v>
      </c>
      <c r="I16" s="13">
        <f t="shared" si="0"/>
        <v>100000</v>
      </c>
      <c r="J16" s="13">
        <v>2</v>
      </c>
      <c r="K16" s="13">
        <v>1</v>
      </c>
      <c r="L16" s="13">
        <v>3</v>
      </c>
    </row>
    <row r="17" spans="1:12" x14ac:dyDescent="0.25">
      <c r="A17" s="1" t="s">
        <v>56</v>
      </c>
      <c r="B17" s="13">
        <v>2</v>
      </c>
      <c r="C17" s="13">
        <v>20</v>
      </c>
      <c r="D17" s="13">
        <v>100000000</v>
      </c>
      <c r="E17" s="14">
        <v>0.8</v>
      </c>
      <c r="F17" s="13">
        <v>2</v>
      </c>
      <c r="G17" s="13">
        <v>1</v>
      </c>
      <c r="H17" s="13">
        <v>150000</v>
      </c>
      <c r="I17" s="13">
        <f t="shared" si="0"/>
        <v>75000</v>
      </c>
      <c r="J17" s="13">
        <v>2</v>
      </c>
      <c r="K17" s="13">
        <v>1</v>
      </c>
      <c r="L17" s="13">
        <v>3</v>
      </c>
    </row>
    <row r="18" spans="1:12" x14ac:dyDescent="0.25">
      <c r="A18" s="1" t="s">
        <v>57</v>
      </c>
      <c r="B18" s="13">
        <v>2</v>
      </c>
      <c r="C18" s="13">
        <v>15</v>
      </c>
      <c r="D18" s="13">
        <v>100000000</v>
      </c>
      <c r="E18" s="14">
        <v>0.8</v>
      </c>
      <c r="F18" s="13">
        <v>2</v>
      </c>
      <c r="G18" s="13">
        <v>1</v>
      </c>
      <c r="H18" s="13">
        <v>200000</v>
      </c>
      <c r="I18" s="13">
        <f t="shared" si="0"/>
        <v>100000</v>
      </c>
      <c r="J18" s="13">
        <v>2</v>
      </c>
      <c r="K18" s="13">
        <v>1</v>
      </c>
      <c r="L18" s="13">
        <v>3</v>
      </c>
    </row>
    <row r="19" spans="1:12" x14ac:dyDescent="0.25">
      <c r="A19" s="1" t="s">
        <v>58</v>
      </c>
      <c r="B19" s="13">
        <v>2</v>
      </c>
      <c r="C19" s="13">
        <v>25</v>
      </c>
      <c r="D19" s="13">
        <v>100000000</v>
      </c>
      <c r="E19" s="14">
        <v>0.8</v>
      </c>
      <c r="F19" s="13">
        <v>2</v>
      </c>
      <c r="G19" s="13">
        <v>1</v>
      </c>
      <c r="H19" s="13">
        <v>200000</v>
      </c>
      <c r="I19" s="13">
        <f t="shared" si="0"/>
        <v>100000</v>
      </c>
      <c r="J19" s="13">
        <v>2</v>
      </c>
      <c r="K19" s="13">
        <v>1</v>
      </c>
      <c r="L19" s="13">
        <v>3</v>
      </c>
    </row>
    <row r="20" spans="1:12" x14ac:dyDescent="0.25">
      <c r="A20" s="1" t="s">
        <v>59</v>
      </c>
      <c r="B20" s="13">
        <v>2</v>
      </c>
      <c r="C20" s="13">
        <v>25</v>
      </c>
      <c r="D20" s="13">
        <v>100000000</v>
      </c>
      <c r="E20" s="14">
        <v>0.8</v>
      </c>
      <c r="F20" s="13">
        <v>2</v>
      </c>
      <c r="G20" s="13">
        <v>1</v>
      </c>
      <c r="H20" s="13">
        <v>200000</v>
      </c>
      <c r="I20" s="13">
        <f t="shared" si="0"/>
        <v>100000</v>
      </c>
      <c r="J20" s="13">
        <v>2</v>
      </c>
      <c r="K20" s="13">
        <v>1</v>
      </c>
      <c r="L20" s="13">
        <v>3</v>
      </c>
    </row>
    <row r="21" spans="1:12" x14ac:dyDescent="0.25">
      <c r="A21" s="1" t="s">
        <v>60</v>
      </c>
      <c r="B21" s="13">
        <v>2</v>
      </c>
      <c r="C21" s="13">
        <v>40</v>
      </c>
      <c r="D21" s="13">
        <v>100000000</v>
      </c>
      <c r="E21" s="14">
        <v>0.8</v>
      </c>
      <c r="F21" s="13">
        <v>2</v>
      </c>
      <c r="G21" s="13">
        <v>1</v>
      </c>
      <c r="H21" s="13">
        <v>200000</v>
      </c>
      <c r="I21" s="13">
        <f t="shared" si="0"/>
        <v>100000</v>
      </c>
      <c r="J21" s="13">
        <v>2</v>
      </c>
      <c r="K21" s="13">
        <v>1</v>
      </c>
      <c r="L21" s="13">
        <v>3</v>
      </c>
    </row>
    <row r="22" spans="1:12" x14ac:dyDescent="0.25">
      <c r="A22" s="1" t="s">
        <v>97</v>
      </c>
      <c r="B22" s="13">
        <v>2</v>
      </c>
      <c r="C22" s="13">
        <v>40</v>
      </c>
      <c r="D22" s="13">
        <v>100000000</v>
      </c>
      <c r="E22" s="14">
        <v>0.8</v>
      </c>
      <c r="F22" s="13">
        <v>2</v>
      </c>
      <c r="G22" s="13">
        <v>1</v>
      </c>
      <c r="H22" s="13">
        <v>200000</v>
      </c>
      <c r="I22" s="13">
        <f t="shared" ref="I22" si="1">H22/F22</f>
        <v>100000</v>
      </c>
      <c r="J22" s="13">
        <v>2</v>
      </c>
      <c r="K22" s="13">
        <v>1</v>
      </c>
      <c r="L22" s="13">
        <v>3</v>
      </c>
    </row>
    <row r="23" spans="1:12" x14ac:dyDescent="0.25">
      <c r="A23" s="1" t="s">
        <v>98</v>
      </c>
      <c r="B23" s="13">
        <v>2</v>
      </c>
      <c r="C23" s="13">
        <v>40</v>
      </c>
      <c r="D23" s="13">
        <v>100000000</v>
      </c>
      <c r="E23" s="14">
        <v>0.8</v>
      </c>
      <c r="F23" s="13">
        <v>2</v>
      </c>
      <c r="G23" s="13">
        <v>1</v>
      </c>
      <c r="H23" s="13">
        <v>200000</v>
      </c>
      <c r="I23" s="13">
        <f t="shared" ref="I23" si="2">H23/F23</f>
        <v>100000</v>
      </c>
      <c r="J23" s="13">
        <v>2</v>
      </c>
      <c r="K23" s="13">
        <v>1</v>
      </c>
      <c r="L23" s="13">
        <v>3</v>
      </c>
    </row>
    <row r="24" spans="1:12" x14ac:dyDescent="0.25">
      <c r="A24" s="1" t="s">
        <v>62</v>
      </c>
      <c r="B24" s="13">
        <v>2</v>
      </c>
      <c r="C24" s="13">
        <v>40</v>
      </c>
      <c r="D24" s="13">
        <v>100000000</v>
      </c>
      <c r="E24" s="14">
        <v>0.8</v>
      </c>
      <c r="F24" s="13">
        <v>2</v>
      </c>
      <c r="G24" s="13">
        <v>1</v>
      </c>
      <c r="H24" s="13">
        <v>300000</v>
      </c>
      <c r="I24" s="13">
        <f t="shared" si="0"/>
        <v>150000</v>
      </c>
      <c r="J24" s="13">
        <v>2</v>
      </c>
      <c r="K24" s="13">
        <v>1</v>
      </c>
      <c r="L24" s="13">
        <v>3</v>
      </c>
    </row>
    <row r="25" spans="1:12" x14ac:dyDescent="0.25">
      <c r="A25" s="1" t="s">
        <v>63</v>
      </c>
      <c r="B25" s="13">
        <v>3</v>
      </c>
      <c r="C25" s="13">
        <v>25</v>
      </c>
      <c r="D25" s="13">
        <v>30000000</v>
      </c>
      <c r="E25" s="14">
        <v>0.8</v>
      </c>
      <c r="F25" s="13">
        <v>1</v>
      </c>
      <c r="G25" s="13">
        <v>1</v>
      </c>
      <c r="H25" s="13">
        <v>75000</v>
      </c>
      <c r="I25" s="13">
        <f t="shared" si="0"/>
        <v>75000</v>
      </c>
      <c r="J25" s="13">
        <v>2</v>
      </c>
      <c r="K25" s="13">
        <v>1</v>
      </c>
      <c r="L25" s="13">
        <v>3</v>
      </c>
    </row>
    <row r="26" spans="1:12" x14ac:dyDescent="0.25">
      <c r="A26" s="1" t="s">
        <v>64</v>
      </c>
      <c r="B26" s="13">
        <v>1</v>
      </c>
      <c r="C26" s="13">
        <v>25</v>
      </c>
      <c r="D26" s="13">
        <v>30000000</v>
      </c>
      <c r="E26" s="14">
        <v>0.8</v>
      </c>
      <c r="F26" s="13">
        <v>2</v>
      </c>
      <c r="G26" s="13">
        <v>1</v>
      </c>
      <c r="H26" s="13">
        <v>150000</v>
      </c>
      <c r="I26" s="13">
        <f t="shared" si="0"/>
        <v>75000</v>
      </c>
      <c r="J26" s="13">
        <v>2</v>
      </c>
      <c r="K26" s="13">
        <v>1</v>
      </c>
      <c r="L26" s="13">
        <v>3</v>
      </c>
    </row>
    <row r="27" spans="1:12" x14ac:dyDescent="0.25">
      <c r="A27" s="1" t="s">
        <v>101</v>
      </c>
      <c r="B27" s="37" t="s">
        <v>77</v>
      </c>
      <c r="C27" s="37" t="s">
        <v>77</v>
      </c>
      <c r="D27" s="13">
        <v>10000000</v>
      </c>
      <c r="E27" s="14">
        <v>0.8</v>
      </c>
      <c r="F27" s="13">
        <v>2</v>
      </c>
      <c r="G27" s="13">
        <v>1</v>
      </c>
      <c r="H27" s="13">
        <v>200000</v>
      </c>
      <c r="I27" s="13">
        <f t="shared" si="0"/>
        <v>100000</v>
      </c>
      <c r="J27" s="13">
        <v>2</v>
      </c>
      <c r="K27" s="13">
        <v>1</v>
      </c>
      <c r="L27" s="13">
        <v>3</v>
      </c>
    </row>
    <row r="28" spans="1:12" x14ac:dyDescent="0.25">
      <c r="A28" s="1" t="s">
        <v>65</v>
      </c>
      <c r="B28" s="37" t="s">
        <v>77</v>
      </c>
      <c r="C28" s="37" t="s">
        <v>77</v>
      </c>
      <c r="D28" s="13">
        <v>100000000</v>
      </c>
      <c r="E28" s="14">
        <v>0.8</v>
      </c>
      <c r="F28" s="13">
        <v>2</v>
      </c>
      <c r="G28" s="13">
        <v>1</v>
      </c>
      <c r="H28" s="13">
        <v>200000</v>
      </c>
      <c r="I28" s="13">
        <f t="shared" si="0"/>
        <v>100000</v>
      </c>
      <c r="J28" s="13">
        <v>2</v>
      </c>
      <c r="K28" s="13">
        <v>1</v>
      </c>
      <c r="L28" s="13">
        <v>3</v>
      </c>
    </row>
    <row r="29" spans="1:12" x14ac:dyDescent="0.25">
      <c r="A29" s="1" t="s">
        <v>99</v>
      </c>
      <c r="B29" s="37" t="s">
        <v>77</v>
      </c>
      <c r="C29" s="37" t="s">
        <v>77</v>
      </c>
      <c r="D29" s="13">
        <v>50000000</v>
      </c>
      <c r="E29" s="14">
        <v>0.8</v>
      </c>
      <c r="F29" s="13">
        <v>2</v>
      </c>
      <c r="G29" s="13">
        <v>1</v>
      </c>
      <c r="H29" s="13">
        <v>200000</v>
      </c>
      <c r="I29" s="13">
        <f t="shared" ref="I29:I30" si="3">H29/F29</f>
        <v>100000</v>
      </c>
      <c r="J29" s="13">
        <v>2</v>
      </c>
      <c r="K29" s="13">
        <v>1</v>
      </c>
      <c r="L29" s="13">
        <v>3</v>
      </c>
    </row>
    <row r="30" spans="1:12" x14ac:dyDescent="0.25">
      <c r="A30" s="1" t="s">
        <v>100</v>
      </c>
      <c r="B30" s="37" t="s">
        <v>77</v>
      </c>
      <c r="C30" s="37" t="s">
        <v>77</v>
      </c>
      <c r="D30" s="13">
        <v>50000000</v>
      </c>
      <c r="E30" s="14">
        <v>0.8</v>
      </c>
      <c r="F30" s="13">
        <v>2</v>
      </c>
      <c r="G30" s="13">
        <v>1</v>
      </c>
      <c r="H30" s="13">
        <v>200000</v>
      </c>
      <c r="I30" s="13">
        <f t="shared" si="3"/>
        <v>100000</v>
      </c>
      <c r="J30" s="13">
        <v>2</v>
      </c>
      <c r="K30" s="13">
        <v>1</v>
      </c>
      <c r="L30" s="13">
        <v>3</v>
      </c>
    </row>
    <row r="31" spans="1:12" x14ac:dyDescent="0.25">
      <c r="A31" s="1" t="s">
        <v>104</v>
      </c>
      <c r="B31" s="37" t="s">
        <v>77</v>
      </c>
      <c r="C31" s="37" t="s">
        <v>77</v>
      </c>
      <c r="D31" s="13">
        <v>50000000</v>
      </c>
      <c r="E31" s="14">
        <v>0.8</v>
      </c>
      <c r="F31" s="13">
        <v>2</v>
      </c>
      <c r="G31" s="13">
        <v>1</v>
      </c>
      <c r="H31" s="13">
        <v>200000</v>
      </c>
      <c r="I31" s="13">
        <f t="shared" ref="I31:I33" si="4">H31/F31</f>
        <v>100000</v>
      </c>
      <c r="J31" s="13">
        <v>2</v>
      </c>
      <c r="K31" s="13">
        <v>1</v>
      </c>
      <c r="L31" s="13">
        <v>3</v>
      </c>
    </row>
    <row r="32" spans="1:12" x14ac:dyDescent="0.25">
      <c r="A32" s="1" t="s">
        <v>105</v>
      </c>
      <c r="B32" s="37" t="s">
        <v>77</v>
      </c>
      <c r="C32" s="37" t="s">
        <v>77</v>
      </c>
      <c r="D32" s="13">
        <v>50000000</v>
      </c>
      <c r="E32" s="14">
        <v>0.8</v>
      </c>
      <c r="F32" s="13">
        <v>2</v>
      </c>
      <c r="G32" s="13">
        <v>1</v>
      </c>
      <c r="H32" s="13">
        <v>200000</v>
      </c>
      <c r="I32" s="13">
        <f t="shared" si="4"/>
        <v>100000</v>
      </c>
      <c r="J32" s="13">
        <v>2</v>
      </c>
      <c r="K32" s="13">
        <v>1</v>
      </c>
      <c r="L32" s="13">
        <v>3</v>
      </c>
    </row>
    <row r="33" spans="1:12" x14ac:dyDescent="0.25">
      <c r="A33" s="1" t="s">
        <v>106</v>
      </c>
      <c r="B33" s="37" t="s">
        <v>77</v>
      </c>
      <c r="C33" s="37" t="s">
        <v>77</v>
      </c>
      <c r="D33" s="13">
        <v>50000000</v>
      </c>
      <c r="E33" s="14">
        <v>0.8</v>
      </c>
      <c r="F33" s="13">
        <v>2</v>
      </c>
      <c r="G33" s="13">
        <v>1</v>
      </c>
      <c r="H33" s="13">
        <v>200000</v>
      </c>
      <c r="I33" s="13">
        <f t="shared" si="4"/>
        <v>100000</v>
      </c>
      <c r="J33" s="13">
        <v>2</v>
      </c>
      <c r="K33" s="13">
        <v>1</v>
      </c>
      <c r="L33" s="13">
        <v>3</v>
      </c>
    </row>
    <row r="34" spans="1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</sheetData>
  <sheetProtection algorithmName="SHA-512" hashValue="SdSbHl8Y4fcv1g8JUfsKWcwo/DQxRLC2E4jKlxZ6pa7InAfsLwyZhcEtkL+6UZBleh5FI+FU4hJQR+y9f19NPw==" saltValue="c8EcxJhJW+MPbBCtNIX1Pg==" spinCount="100000" sheet="1" objects="1" scenarios="1"/>
  <mergeCells count="2">
    <mergeCell ref="B3:E3"/>
    <mergeCell ref="F3:L3"/>
  </mergeCells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AT-4</vt:lpstr>
      <vt:lpstr>For TSE</vt:lpstr>
      <vt:lpstr>v2 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5b0843-b663-4345-b413-7675981e8467_SiteId">
    <vt:lpwstr>fe7a9aa7-6097-47a2-9163-81d624f8cbfd</vt:lpwstr>
  </property>
  <property fmtid="{D5CDD505-2E9C-101B-9397-08002B2CF9AE}" pid="3" name="MSIP_Label_525b0843-b663-4345-b413-7675981e8467_SetDate">
    <vt:lpwstr>2024-10-08T17:14:34Z</vt:lpwstr>
  </property>
  <property fmtid="{D5CDD505-2E9C-101B-9397-08002B2CF9AE}" pid="4" name="MSIP_Label_525b0843-b663-4345-b413-7675981e8467_Name">
    <vt:lpwstr>【2GVDI】社外秘</vt:lpwstr>
  </property>
  <property fmtid="{D5CDD505-2E9C-101B-9397-08002B2CF9AE}" pid="5" name="MSIP_Label_525b0843-b663-4345-b413-7675981e8467_Method">
    <vt:lpwstr>Standard</vt:lpwstr>
  </property>
  <property fmtid="{D5CDD505-2E9C-101B-9397-08002B2CF9AE}" pid="6" name="MSIP_Label_525b0843-b663-4345-b413-7675981e8467_Enabled">
    <vt:lpwstr>true</vt:lpwstr>
  </property>
  <property fmtid="{D5CDD505-2E9C-101B-9397-08002B2CF9AE}" pid="7" name="MSIP_Label_525b0843-b663-4345-b413-7675981e8467_ContentBits">
    <vt:lpwstr>8</vt:lpwstr>
  </property>
</Properties>
</file>