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<sst xmlns="http://schemas.openxmlformats.org/spreadsheetml/2006/main" count="1024" uniqueCount="145">
  <si>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</si>
  <si>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</si>
  <si>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</si>
  <si>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</si>
  <si>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</si>
  <si>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</si>
  <si>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</si>
  <si>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</si>
  <si>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</si>
  <si>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20250716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</si>
  <si>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</si>
  <si>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</si>
  <si>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</si>
  <si>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</si>
  <si>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</si>
  <si>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</si>
  <si>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</si>
  <si>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</si>
  <si>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</si>
  <si>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</si>
  <si>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</si>
  <si>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</si>
  <si>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</si>
  <si>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</si>
  <si>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</si>
  <si>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</si>
  <si>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</si>
  <si>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</si>
  <si>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</si>
  <si>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</si>
  <si>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</si>
  <si>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</si>
  <si>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</si>
  <si>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</si>
  <si>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</si>
  <si>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</si>
  <si>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</si>
  <si>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</si>
  <si>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</si>
  <si>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</si>
  <si>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</si>
  <si>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</si>
  <si>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</si>
  <si>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</si>
  <si>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</si>
  <si>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</si>
  <si>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12176</t>
  </si>
  <si>
    <t>ドイツ証券</t>
  </si>
  <si>
    <t>Deutsche Securities</t>
  </si>
  <si>
    <t>12330</t>
  </si>
  <si>
    <t>マネックス証券</t>
  </si>
  <si>
    <t>Monex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</si>
  <si>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</si>
  <si>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</si>
  <si>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</si>
  <si>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</si>
  <si>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</si>
  <si>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</si>
  <si>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</si>
  <si>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</si>
  <si>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</si>
  <si>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</si>
  <si>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</si>
  <si>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</si>
  <si>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12888</t>
  </si>
  <si>
    <t>山和証券</t>
  </si>
  <si>
    <t>YAMAWA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</si>
  <si>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</si>
  <si>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</si>
  <si>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</si>
  <si>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</si>
  <si>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</si>
  <si>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</si>
  <si>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160120018</t>
  </si>
  <si>
    <t>NIKKEI 225 FUT 2512</t>
  </si>
  <si>
    <t>NK225MF</t>
  </si>
  <si>
    <t>160080019</t>
  </si>
  <si>
    <t>MINI NK225 FUT 2508</t>
  </si>
  <si>
    <t>11512</t>
  </si>
  <si>
    <t>光世証券</t>
  </si>
  <si>
    <t>The Kosei Securities</t>
  </si>
  <si>
    <t>11544</t>
  </si>
  <si>
    <t>岩井コスモ証券</t>
  </si>
  <si>
    <t>IwaiCosmo Securities</t>
  </si>
  <si>
    <t>160090019</t>
  </si>
  <si>
    <t>MINI NK225 FUT 2509</t>
  </si>
  <si>
    <t>12400</t>
  </si>
  <si>
    <t>野村証券</t>
  </si>
  <si>
    <t>The Nomura Securities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</si>
  <si>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</si>
  <si>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</si>
  <si>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</si>
  <si>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</si>
  <si>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</si>
  <si>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</si>
  <si>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</si>
  <si>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</si>
  <si>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</si>
  <si>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</si>
  <si>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</si>
  <si>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</si>
  <si>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</si>
  <si>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</si>
  <si>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</si>
  <si>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</si>
  <si>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</si>
  <si>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NK225E</t>
  </si>
  <si>
    <t>130088618</t>
  </si>
  <si>
    <t>NIKKEI 225 OOP P2508-38625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</si>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</sst>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5389.0</f>
        <v>5389.0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2473.0</f>
        <v>2473.0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946.0</f>
        <v>946.0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620.0</f>
        <v>620.0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540.0</f>
        <v>540.0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523.0</f>
        <v>523.0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505.0</f>
        <v>505.0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327.0</f>
        <v>327.0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313.0</f>
        <v>313.0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281.0</f>
        <v>281.0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244.0</f>
        <v>244.0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242.0</f>
        <v>242.0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192.0</f>
        <v>192.0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188.0</f>
        <v>188.0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175.0</f>
        <v>175.0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156.0</f>
        <v>156.0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63.0</f>
        <v>63.0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60.0</f>
        <v>60.0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53.0</f>
        <v>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52.0</f>
        <v>52.0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15.0</f>
        <v>15.0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8.0</f>
        <v>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43</v>
      </c>
      <c r="F32" s="4" t="s">
        <v>44</v>
      </c>
      <c r="G32" s="4" t="s">
        <v>45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3.0</v>
      </c>
      <c r="E33" s="4" t="s">
        <v>13</v>
      </c>
      <c r="F33" s="4" t="s">
        <v>14</v>
      </c>
      <c r="G33" s="4" t="s">
        <v>15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49</v>
      </c>
      <c r="F37" s="4" t="s">
        <v>50</v>
      </c>
      <c r="G37" s="4" t="s">
        <v>51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3869.0</f>
        <v>3869.0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2099.0</f>
        <v>2099.0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1853.0</f>
        <v>1853.0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19</v>
      </c>
      <c r="F41" s="4" t="s">
        <v>20</v>
      </c>
      <c r="G41" s="4" t="s">
        <v>21</v>
      </c>
      <c r="H41" s="5" t="n">
        <f>1120.0</f>
        <v>1120.0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390.0</f>
        <v>390.0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37</v>
      </c>
      <c r="F43" s="4" t="s">
        <v>38</v>
      </c>
      <c r="G43" s="4" t="s">
        <v>39</v>
      </c>
      <c r="H43" s="5" t="n">
        <f>275.0</f>
        <v>275.0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70</v>
      </c>
      <c r="F44" s="4" t="s">
        <v>71</v>
      </c>
      <c r="G44" s="4" t="s">
        <v>72</v>
      </c>
      <c r="H44" s="5" t="n">
        <f>195.0</f>
        <v>195.0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28</v>
      </c>
      <c r="F45" s="4" t="s">
        <v>29</v>
      </c>
      <c r="G45" s="4" t="s">
        <v>30</v>
      </c>
      <c r="H45" s="5" t="n">
        <f>148.0</f>
        <v>148.0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49</v>
      </c>
      <c r="F46" s="4" t="s">
        <v>50</v>
      </c>
      <c r="G46" s="4" t="s">
        <v>51</v>
      </c>
      <c r="H46" s="5" t="n">
        <f>147.0</f>
        <v>147.0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67</v>
      </c>
      <c r="F47" s="4" t="s">
        <v>68</v>
      </c>
      <c r="G47" s="4" t="s">
        <v>69</v>
      </c>
      <c r="H47" s="5" t="n">
        <f>72.0</f>
        <v>72.0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31</v>
      </c>
      <c r="F48" s="4" t="s">
        <v>32</v>
      </c>
      <c r="G48" s="4" t="s">
        <v>33</v>
      </c>
      <c r="H48" s="5" t="n">
        <f>20.0</f>
        <v>20.0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43</v>
      </c>
      <c r="F49" s="4" t="s">
        <v>44</v>
      </c>
      <c r="G49" s="4" t="s">
        <v>45</v>
      </c>
      <c r="H49" s="5" t="n">
        <f>19.0</f>
        <v>19.0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78</v>
      </c>
      <c r="F50" s="4" t="s">
        <v>79</v>
      </c>
      <c r="G50" s="4" t="s">
        <v>80</v>
      </c>
      <c r="H50" s="5" t="n">
        <f>10.0</f>
        <v>10.0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40</v>
      </c>
      <c r="F51" s="4" t="s">
        <v>41</v>
      </c>
      <c r="G51" s="4" t="s">
        <v>42</v>
      </c>
      <c r="H51" s="5" t="n">
        <f>10.0</f>
        <v>10.0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46</v>
      </c>
      <c r="F52" s="4" t="s">
        <v>47</v>
      </c>
      <c r="G52" s="4" t="s">
        <v>48</v>
      </c>
      <c r="H52" s="5" t="n">
        <f>7.0</f>
        <v>7.0</v>
      </c>
    </row>
    <row r="53">
      <c r="A53" s="3" t="s">
        <v>75</v>
      </c>
      <c r="B53" s="4" t="s">
        <v>76</v>
      </c>
      <c r="C53" s="4" t="s">
        <v>77</v>
      </c>
      <c r="D53" s="3" t="n">
        <v>16.0</v>
      </c>
      <c r="E53" s="4" t="s">
        <v>81</v>
      </c>
      <c r="F53" s="4" t="s">
        <v>82</v>
      </c>
      <c r="G53" s="4" t="s">
        <v>83</v>
      </c>
      <c r="H53" s="5" t="n">
        <f>2.0</f>
        <v>2.0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109913.0</f>
        <v>109913.0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57481.0</f>
        <v>57481.0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24162.0</f>
        <v>24162.0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37</v>
      </c>
      <c r="F57" s="4" t="s">
        <v>38</v>
      </c>
      <c r="G57" s="4" t="s">
        <v>39</v>
      </c>
      <c r="H57" s="5" t="n">
        <f>17649.0</f>
        <v>17649.0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19</v>
      </c>
      <c r="F58" s="4" t="s">
        <v>20</v>
      </c>
      <c r="G58" s="4" t="s">
        <v>21</v>
      </c>
      <c r="H58" s="5" t="n">
        <f>16703.0</f>
        <v>16703.0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10812.0</f>
        <v>10812.0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31</v>
      </c>
      <c r="F60" s="4" t="s">
        <v>32</v>
      </c>
      <c r="G60" s="4" t="s">
        <v>33</v>
      </c>
      <c r="H60" s="5" t="n">
        <f>10502.0</f>
        <v>10502.0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40</v>
      </c>
      <c r="F61" s="4" t="s">
        <v>41</v>
      </c>
      <c r="G61" s="4" t="s">
        <v>42</v>
      </c>
      <c r="H61" s="5" t="n">
        <f>5564.0</f>
        <v>5564.0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58</v>
      </c>
      <c r="F62" s="4" t="s">
        <v>59</v>
      </c>
      <c r="G62" s="4" t="s">
        <v>60</v>
      </c>
      <c r="H62" s="5" t="n">
        <f>5387.0</f>
        <v>5387.0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43</v>
      </c>
      <c r="F63" s="4" t="s">
        <v>44</v>
      </c>
      <c r="G63" s="4" t="s">
        <v>45</v>
      </c>
      <c r="H63" s="5" t="n">
        <f>5054.0</f>
        <v>5054.0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49</v>
      </c>
      <c r="F64" s="4" t="s">
        <v>50</v>
      </c>
      <c r="G64" s="4" t="s">
        <v>51</v>
      </c>
      <c r="H64" s="5" t="n">
        <f>3622.0</f>
        <v>3622.0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28</v>
      </c>
      <c r="F65" s="4" t="s">
        <v>29</v>
      </c>
      <c r="G65" s="4" t="s">
        <v>30</v>
      </c>
      <c r="H65" s="5" t="n">
        <f>1475.0</f>
        <v>1475.0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55</v>
      </c>
      <c r="F66" s="4" t="s">
        <v>56</v>
      </c>
      <c r="G66" s="4" t="s">
        <v>57</v>
      </c>
      <c r="H66" s="5" t="n">
        <f>1466.0</f>
        <v>1466.0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34</v>
      </c>
      <c r="F67" s="4" t="s">
        <v>35</v>
      </c>
      <c r="G67" s="4" t="s">
        <v>36</v>
      </c>
      <c r="H67" s="5" t="n">
        <f>1202.0</f>
        <v>1202.0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70</v>
      </c>
      <c r="F68" s="4" t="s">
        <v>71</v>
      </c>
      <c r="G68" s="4" t="s">
        <v>72</v>
      </c>
      <c r="H68" s="5" t="n">
        <f>1061.0</f>
        <v>1061.0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61</v>
      </c>
      <c r="F69" s="4" t="s">
        <v>62</v>
      </c>
      <c r="G69" s="4" t="s">
        <v>63</v>
      </c>
      <c r="H69" s="5" t="n">
        <f>817.0</f>
        <v>817.0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86</v>
      </c>
      <c r="F70" s="4" t="s">
        <v>87</v>
      </c>
      <c r="G70" s="4" t="s">
        <v>88</v>
      </c>
      <c r="H70" s="5" t="n">
        <f>553.0</f>
        <v>553.0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64</v>
      </c>
      <c r="F71" s="4" t="s">
        <v>65</v>
      </c>
      <c r="G71" s="4" t="s">
        <v>66</v>
      </c>
      <c r="H71" s="5" t="n">
        <f>475.0</f>
        <v>475.0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67</v>
      </c>
      <c r="F72" s="4" t="s">
        <v>68</v>
      </c>
      <c r="G72" s="4" t="s">
        <v>69</v>
      </c>
      <c r="H72" s="5" t="n">
        <f>425.0</f>
        <v>425.0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89</v>
      </c>
      <c r="F73" s="4" t="s">
        <v>90</v>
      </c>
      <c r="G73" s="4" t="s">
        <v>91</v>
      </c>
      <c r="H73" s="5" t="n">
        <f>381.0</f>
        <v>381.0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22.0</f>
        <v>22.0</v>
      </c>
    </row>
    <row r="75">
      <c r="A75" s="3" t="s">
        <v>75</v>
      </c>
      <c r="B75" s="4" t="s">
        <v>92</v>
      </c>
      <c r="C75" s="4" t="s">
        <v>93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22.0</f>
        <v>22.0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70</v>
      </c>
      <c r="F76" s="4" t="s">
        <v>71</v>
      </c>
      <c r="G76" s="4" t="s">
        <v>72</v>
      </c>
      <c r="H76" s="5" t="n">
        <f>20.0</f>
        <v>20.0</v>
      </c>
    </row>
    <row r="77">
      <c r="A77" s="3" t="s">
        <v>75</v>
      </c>
      <c r="B77" s="4" t="s">
        <v>92</v>
      </c>
      <c r="C77" s="4" t="s">
        <v>93</v>
      </c>
      <c r="D77" s="3" t="n">
        <v>4.0</v>
      </c>
      <c r="E77" s="4" t="s">
        <v>25</v>
      </c>
      <c r="F77" s="4" t="s">
        <v>26</v>
      </c>
      <c r="G77" s="4" t="s">
        <v>27</v>
      </c>
      <c r="H77" s="5" t="n">
        <f>13.0</f>
        <v>13.0</v>
      </c>
    </row>
    <row r="78">
      <c r="A78" s="3" t="s">
        <v>75</v>
      </c>
      <c r="B78" s="4" t="s">
        <v>92</v>
      </c>
      <c r="C78" s="4" t="s">
        <v>93</v>
      </c>
      <c r="D78" s="3" t="n">
        <v>5.0</v>
      </c>
      <c r="E78" s="4" t="s">
        <v>49</v>
      </c>
      <c r="F78" s="4" t="s">
        <v>50</v>
      </c>
      <c r="G78" s="4" t="s">
        <v>51</v>
      </c>
      <c r="H78" s="5" t="n">
        <f>6.0</f>
        <v>6.0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58</v>
      </c>
      <c r="F79" s="4" t="s">
        <v>59</v>
      </c>
      <c r="G79" s="4" t="s">
        <v>60</v>
      </c>
      <c r="H79" s="5" t="n">
        <f>5.0</f>
        <v>5.0</v>
      </c>
    </row>
    <row r="80">
      <c r="A80" s="3" t="s">
        <v>75</v>
      </c>
      <c r="B80" s="4" t="s">
        <v>92</v>
      </c>
      <c r="C80" s="4" t="s">
        <v>93</v>
      </c>
      <c r="D80" s="3" t="n">
        <v>7.0</v>
      </c>
      <c r="E80" s="4" t="s">
        <v>19</v>
      </c>
      <c r="F80" s="4" t="s">
        <v>20</v>
      </c>
      <c r="G80" s="4" t="s">
        <v>21</v>
      </c>
      <c r="H80" s="5" t="n">
        <f>4.0</f>
        <v>4.0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7014.0</f>
        <v>7014.0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4888.0</f>
        <v>4888.0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31</v>
      </c>
      <c r="F83" s="4" t="s">
        <v>32</v>
      </c>
      <c r="G83" s="4" t="s">
        <v>33</v>
      </c>
      <c r="H83" s="5" t="n">
        <f>1255.0</f>
        <v>1255.0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34</v>
      </c>
      <c r="F84" s="4" t="s">
        <v>35</v>
      </c>
      <c r="G84" s="4" t="s">
        <v>36</v>
      </c>
      <c r="H84" s="5" t="n">
        <f>1077.0</f>
        <v>1077.0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40</v>
      </c>
      <c r="F85" s="4" t="s">
        <v>41</v>
      </c>
      <c r="G85" s="4" t="s">
        <v>42</v>
      </c>
      <c r="H85" s="5" t="n">
        <f>1048.0</f>
        <v>1048.0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28</v>
      </c>
      <c r="F86" s="4" t="s">
        <v>29</v>
      </c>
      <c r="G86" s="4" t="s">
        <v>30</v>
      </c>
      <c r="H86" s="5" t="n">
        <f>1024.0</f>
        <v>1024.0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55</v>
      </c>
      <c r="F87" s="4" t="s">
        <v>56</v>
      </c>
      <c r="G87" s="4" t="s">
        <v>57</v>
      </c>
      <c r="H87" s="5" t="n">
        <f>507.0</f>
        <v>507.0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97</v>
      </c>
      <c r="F88" s="4" t="s">
        <v>98</v>
      </c>
      <c r="G88" s="4" t="s">
        <v>99</v>
      </c>
      <c r="H88" s="5" t="n">
        <f>268.0</f>
        <v>268.0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52</v>
      </c>
      <c r="F89" s="4" t="s">
        <v>53</v>
      </c>
      <c r="G89" s="4" t="s">
        <v>54</v>
      </c>
      <c r="H89" s="5" t="n">
        <f>193.0</f>
        <v>193.0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100</v>
      </c>
      <c r="F90" s="4" t="s">
        <v>101</v>
      </c>
      <c r="G90" s="4" t="s">
        <v>102</v>
      </c>
      <c r="H90" s="5" t="n">
        <f>166.0</f>
        <v>166.0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25</v>
      </c>
      <c r="F91" s="4" t="s">
        <v>26</v>
      </c>
      <c r="G91" s="4" t="s">
        <v>27</v>
      </c>
      <c r="H91" s="5" t="n">
        <f>108.0</f>
        <v>108.0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43</v>
      </c>
      <c r="F92" s="4" t="s">
        <v>44</v>
      </c>
      <c r="G92" s="4" t="s">
        <v>45</v>
      </c>
      <c r="H92" s="5" t="n">
        <f>53.0</f>
        <v>53.0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103</v>
      </c>
      <c r="F93" s="4" t="s">
        <v>104</v>
      </c>
      <c r="G93" s="4" t="s">
        <v>105</v>
      </c>
      <c r="H93" s="5" t="n">
        <f>43.0</f>
        <v>43.0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58</v>
      </c>
      <c r="F94" s="4" t="s">
        <v>59</v>
      </c>
      <c r="G94" s="4" t="s">
        <v>60</v>
      </c>
      <c r="H94" s="5" t="n">
        <f>41.0</f>
        <v>41.0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37</v>
      </c>
      <c r="F95" s="4" t="s">
        <v>38</v>
      </c>
      <c r="G95" s="4" t="s">
        <v>39</v>
      </c>
      <c r="H95" s="5" t="n">
        <f>32.0</f>
        <v>32.0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86</v>
      </c>
      <c r="F96" s="4" t="s">
        <v>87</v>
      </c>
      <c r="G96" s="4" t="s">
        <v>88</v>
      </c>
      <c r="H96" s="5" t="n">
        <f>28.0</f>
        <v>28.0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67</v>
      </c>
      <c r="F97" s="4" t="s">
        <v>68</v>
      </c>
      <c r="G97" s="4" t="s">
        <v>69</v>
      </c>
      <c r="H97" s="5" t="n">
        <f>18.0</f>
        <v>18.0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22</v>
      </c>
      <c r="F98" s="4" t="s">
        <v>23</v>
      </c>
      <c r="G98" s="4" t="s">
        <v>24</v>
      </c>
      <c r="H98" s="5" t="n">
        <f>14.0</f>
        <v>14.0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61</v>
      </c>
      <c r="F99" s="4" t="s">
        <v>62</v>
      </c>
      <c r="G99" s="4" t="s">
        <v>63</v>
      </c>
      <c r="H99" s="5" t="n">
        <f>12.0</f>
        <v>12.0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78</v>
      </c>
      <c r="F100" s="4" t="s">
        <v>79</v>
      </c>
      <c r="G100" s="4" t="s">
        <v>80</v>
      </c>
      <c r="H100" s="5" t="n">
        <f>7.0</f>
        <v>7.0</v>
      </c>
    </row>
    <row r="101">
      <c r="A101" s="3" t="s">
        <v>106</v>
      </c>
      <c r="B101" s="4" t="s">
        <v>107</v>
      </c>
      <c r="C101" s="4" t="s">
        <v>108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1.0</f>
        <v>1.0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37</v>
      </c>
      <c r="F102" s="4" t="s">
        <v>38</v>
      </c>
      <c r="G102" s="4" t="s">
        <v>39</v>
      </c>
      <c r="H102" s="5" t="n">
        <f>1.0</f>
        <v>1.0</v>
      </c>
    </row>
    <row r="103">
      <c r="A103" s="3" t="s">
        <v>106</v>
      </c>
      <c r="B103" s="4" t="s">
        <v>109</v>
      </c>
      <c r="C103" s="4" t="s">
        <v>110</v>
      </c>
      <c r="D103" s="3" t="n">
        <v>1.0</v>
      </c>
      <c r="E103" s="4" t="s">
        <v>25</v>
      </c>
      <c r="F103" s="4" t="s">
        <v>26</v>
      </c>
      <c r="G103" s="4" t="s">
        <v>27</v>
      </c>
      <c r="H103" s="5" t="n">
        <f>2.0</f>
        <v>2.0</v>
      </c>
    </row>
    <row r="104">
      <c r="A104" s="3" t="s">
        <v>106</v>
      </c>
      <c r="B104" s="4" t="s">
        <v>109</v>
      </c>
      <c r="C104" s="4" t="s">
        <v>110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2.0</f>
        <v>2.0</v>
      </c>
    </row>
    <row r="105">
      <c r="A105" s="3" t="s">
        <v>106</v>
      </c>
      <c r="B105" s="4" t="s">
        <v>111</v>
      </c>
      <c r="C105" s="4" t="s">
        <v>112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16.0</f>
        <v>16.0</v>
      </c>
    </row>
    <row r="106">
      <c r="A106" s="3" t="s">
        <v>106</v>
      </c>
      <c r="B106" s="4" t="s">
        <v>111</v>
      </c>
      <c r="C106" s="4" t="s">
        <v>112</v>
      </c>
      <c r="D106" s="3" t="n">
        <v>2.0</v>
      </c>
      <c r="E106" s="4" t="s">
        <v>40</v>
      </c>
      <c r="F106" s="4" t="s">
        <v>41</v>
      </c>
      <c r="G106" s="4" t="s">
        <v>42</v>
      </c>
      <c r="H106" s="5" t="n">
        <f>12.0</f>
        <v>12.0</v>
      </c>
    </row>
    <row r="107">
      <c r="A107" s="3" t="s">
        <v>106</v>
      </c>
      <c r="B107" s="4" t="s">
        <v>111</v>
      </c>
      <c r="C107" s="4" t="s">
        <v>112</v>
      </c>
      <c r="D107" s="3" t="n">
        <v>3.0</v>
      </c>
      <c r="E107" s="4" t="s">
        <v>16</v>
      </c>
      <c r="F107" s="4" t="s">
        <v>17</v>
      </c>
      <c r="G107" s="4" t="s">
        <v>18</v>
      </c>
      <c r="H107" s="5" t="n">
        <f>2.0</f>
        <v>2.0</v>
      </c>
    </row>
    <row r="108">
      <c r="A108" s="3" t="s">
        <v>106</v>
      </c>
      <c r="B108" s="4" t="s">
        <v>111</v>
      </c>
      <c r="C108" s="4" t="s">
        <v>112</v>
      </c>
      <c r="D108" s="3" t="n">
        <v>4.0</v>
      </c>
      <c r="E108" s="4" t="s">
        <v>25</v>
      </c>
      <c r="F108" s="4" t="s">
        <v>26</v>
      </c>
      <c r="G108" s="4" t="s">
        <v>27</v>
      </c>
      <c r="H108" s="5" t="n">
        <f>1.0</f>
        <v>1.0</v>
      </c>
    </row>
    <row r="109">
      <c r="A109" s="3" t="s">
        <v>106</v>
      </c>
      <c r="B109" s="4" t="s">
        <v>111</v>
      </c>
      <c r="C109" s="4" t="s">
        <v>112</v>
      </c>
      <c r="D109" s="3" t="n">
        <v>4.0</v>
      </c>
      <c r="E109" s="4" t="s">
        <v>37</v>
      </c>
      <c r="F109" s="4" t="s">
        <v>38</v>
      </c>
      <c r="G109" s="4" t="s">
        <v>39</v>
      </c>
      <c r="H109" s="5" t="n">
        <f>1.0</f>
        <v>1.0</v>
      </c>
    </row>
    <row r="110">
      <c r="A110" s="3" t="s">
        <v>106</v>
      </c>
      <c r="B110" s="4" t="s">
        <v>113</v>
      </c>
      <c r="C110" s="4" t="s">
        <v>114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47.0</f>
        <v>47.0</v>
      </c>
    </row>
    <row r="111">
      <c r="A111" s="3" t="s">
        <v>106</v>
      </c>
      <c r="B111" s="4" t="s">
        <v>113</v>
      </c>
      <c r="C111" s="4" t="s">
        <v>114</v>
      </c>
      <c r="D111" s="3" t="n">
        <v>2.0</v>
      </c>
      <c r="E111" s="4" t="s">
        <v>19</v>
      </c>
      <c r="F111" s="4" t="s">
        <v>20</v>
      </c>
      <c r="G111" s="4" t="s">
        <v>21</v>
      </c>
      <c r="H111" s="5" t="n">
        <f>29.0</f>
        <v>29.0</v>
      </c>
    </row>
    <row r="112">
      <c r="A112" s="3" t="s">
        <v>106</v>
      </c>
      <c r="B112" s="4" t="s">
        <v>113</v>
      </c>
      <c r="C112" s="4" t="s">
        <v>114</v>
      </c>
      <c r="D112" s="3" t="n">
        <v>3.0</v>
      </c>
      <c r="E112" s="4" t="s">
        <v>100</v>
      </c>
      <c r="F112" s="4" t="s">
        <v>101</v>
      </c>
      <c r="G112" s="4" t="s">
        <v>102</v>
      </c>
      <c r="H112" s="5" t="n">
        <f>17.0</f>
        <v>17.0</v>
      </c>
    </row>
    <row r="113">
      <c r="A113" s="3" t="s">
        <v>106</v>
      </c>
      <c r="B113" s="4" t="s">
        <v>113</v>
      </c>
      <c r="C113" s="4" t="s">
        <v>114</v>
      </c>
      <c r="D113" s="3" t="n">
        <v>4.0</v>
      </c>
      <c r="E113" s="4" t="s">
        <v>25</v>
      </c>
      <c r="F113" s="4" t="s">
        <v>26</v>
      </c>
      <c r="G113" s="4" t="s">
        <v>27</v>
      </c>
      <c r="H113" s="5" t="n">
        <f>15.0</f>
        <v>15.0</v>
      </c>
    </row>
    <row r="114">
      <c r="A114" s="3" t="s">
        <v>106</v>
      </c>
      <c r="B114" s="4" t="s">
        <v>113</v>
      </c>
      <c r="C114" s="4" t="s">
        <v>114</v>
      </c>
      <c r="D114" s="3" t="n">
        <v>5.0</v>
      </c>
      <c r="E114" s="4" t="s">
        <v>40</v>
      </c>
      <c r="F114" s="4" t="s">
        <v>41</v>
      </c>
      <c r="G114" s="4" t="s">
        <v>42</v>
      </c>
      <c r="H114" s="5" t="n">
        <f>9.0</f>
        <v>9.0</v>
      </c>
    </row>
    <row r="115">
      <c r="A115" s="3" t="s">
        <v>106</v>
      </c>
      <c r="B115" s="4" t="s">
        <v>113</v>
      </c>
      <c r="C115" s="4" t="s">
        <v>114</v>
      </c>
      <c r="D115" s="3" t="n">
        <v>6.0</v>
      </c>
      <c r="E115" s="4" t="s">
        <v>37</v>
      </c>
      <c r="F115" s="4" t="s">
        <v>38</v>
      </c>
      <c r="G115" s="4" t="s">
        <v>39</v>
      </c>
      <c r="H115" s="5" t="n">
        <f>5.0</f>
        <v>5.0</v>
      </c>
    </row>
    <row r="116">
      <c r="A116" s="3" t="s">
        <v>106</v>
      </c>
      <c r="B116" s="4" t="s">
        <v>113</v>
      </c>
      <c r="C116" s="4" t="s">
        <v>114</v>
      </c>
      <c r="D116" s="3" t="n">
        <v>7.0</v>
      </c>
      <c r="E116" s="4" t="s">
        <v>67</v>
      </c>
      <c r="F116" s="4" t="s">
        <v>68</v>
      </c>
      <c r="G116" s="4" t="s">
        <v>69</v>
      </c>
      <c r="H116" s="5" t="n">
        <f>4.0</f>
        <v>4.0</v>
      </c>
    </row>
    <row r="117">
      <c r="A117" s="3" t="s">
        <v>106</v>
      </c>
      <c r="B117" s="4" t="s">
        <v>115</v>
      </c>
      <c r="C117" s="4" t="s">
        <v>116</v>
      </c>
      <c r="D117" s="3" t="n">
        <v>1.0</v>
      </c>
      <c r="E117" s="4" t="s">
        <v>40</v>
      </c>
      <c r="F117" s="4" t="s">
        <v>41</v>
      </c>
      <c r="G117" s="4" t="s">
        <v>42</v>
      </c>
      <c r="H117" s="5" t="n">
        <f>4.0</f>
        <v>4.0</v>
      </c>
    </row>
    <row r="118">
      <c r="A118" s="3" t="s">
        <v>106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4.0</f>
        <v>4.0</v>
      </c>
    </row>
    <row r="119">
      <c r="A119" s="3" t="s">
        <v>106</v>
      </c>
      <c r="B119" s="4" t="s">
        <v>117</v>
      </c>
      <c r="C119" s="4" t="s">
        <v>118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7.0</f>
        <v>7.0</v>
      </c>
    </row>
    <row r="120">
      <c r="A120" s="3" t="s">
        <v>106</v>
      </c>
      <c r="B120" s="4" t="s">
        <v>117</v>
      </c>
      <c r="C120" s="4" t="s">
        <v>118</v>
      </c>
      <c r="D120" s="3" t="n">
        <v>2.0</v>
      </c>
      <c r="E120" s="4" t="s">
        <v>40</v>
      </c>
      <c r="F120" s="4" t="s">
        <v>41</v>
      </c>
      <c r="G120" s="4" t="s">
        <v>42</v>
      </c>
      <c r="H120" s="5" t="n">
        <f>6.0</f>
        <v>6.0</v>
      </c>
    </row>
    <row r="121">
      <c r="A121" s="3" t="s">
        <v>106</v>
      </c>
      <c r="B121" s="4" t="s">
        <v>117</v>
      </c>
      <c r="C121" s="4" t="s">
        <v>118</v>
      </c>
      <c r="D121" s="3" t="n">
        <v>3.0</v>
      </c>
      <c r="E121" s="4" t="s">
        <v>25</v>
      </c>
      <c r="F121" s="4" t="s">
        <v>26</v>
      </c>
      <c r="G121" s="4" t="s">
        <v>27</v>
      </c>
      <c r="H121" s="5" t="n">
        <f>1.0</f>
        <v>1.0</v>
      </c>
    </row>
    <row r="122">
      <c r="A122" s="3" t="s">
        <v>106</v>
      </c>
      <c r="B122" s="4" t="s">
        <v>119</v>
      </c>
      <c r="C122" s="4" t="s">
        <v>120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25.0</f>
        <v>25.0</v>
      </c>
    </row>
    <row r="123">
      <c r="A123" s="3" t="s">
        <v>106</v>
      </c>
      <c r="B123" s="4" t="s">
        <v>119</v>
      </c>
      <c r="C123" s="4" t="s">
        <v>120</v>
      </c>
      <c r="D123" s="3" t="n">
        <v>2.0</v>
      </c>
      <c r="E123" s="4" t="s">
        <v>19</v>
      </c>
      <c r="F123" s="4" t="s">
        <v>20</v>
      </c>
      <c r="G123" s="4" t="s">
        <v>21</v>
      </c>
      <c r="H123" s="5" t="n">
        <f>11.0</f>
        <v>11.0</v>
      </c>
    </row>
    <row r="124">
      <c r="A124" s="3" t="s">
        <v>106</v>
      </c>
      <c r="B124" s="4" t="s">
        <v>119</v>
      </c>
      <c r="C124" s="4" t="s">
        <v>120</v>
      </c>
      <c r="D124" s="3" t="n">
        <v>3.0</v>
      </c>
      <c r="E124" s="4" t="s">
        <v>40</v>
      </c>
      <c r="F124" s="4" t="s">
        <v>41</v>
      </c>
      <c r="G124" s="4" t="s">
        <v>42</v>
      </c>
      <c r="H124" s="5" t="n">
        <f>6.0</f>
        <v>6.0</v>
      </c>
    </row>
    <row r="125">
      <c r="A125" s="3" t="s">
        <v>106</v>
      </c>
      <c r="B125" s="4" t="s">
        <v>119</v>
      </c>
      <c r="C125" s="4" t="s">
        <v>120</v>
      </c>
      <c r="D125" s="3" t="n">
        <v>4.0</v>
      </c>
      <c r="E125" s="4" t="s">
        <v>25</v>
      </c>
      <c r="F125" s="4" t="s">
        <v>26</v>
      </c>
      <c r="G125" s="4" t="s">
        <v>27</v>
      </c>
      <c r="H125" s="5" t="n">
        <f>3.0</f>
        <v>3.0</v>
      </c>
    </row>
    <row r="126">
      <c r="A126" s="3" t="s">
        <v>106</v>
      </c>
      <c r="B126" s="4" t="s">
        <v>119</v>
      </c>
      <c r="C126" s="4" t="s">
        <v>120</v>
      </c>
      <c r="D126" s="3" t="n">
        <v>4.0</v>
      </c>
      <c r="E126" s="4" t="s">
        <v>37</v>
      </c>
      <c r="F126" s="4" t="s">
        <v>38</v>
      </c>
      <c r="G126" s="4" t="s">
        <v>39</v>
      </c>
      <c r="H126" s="5" t="n">
        <f>3.0</f>
        <v>3.0</v>
      </c>
    </row>
    <row r="127">
      <c r="A127" s="3" t="s">
        <v>106</v>
      </c>
      <c r="B127" s="4" t="s">
        <v>121</v>
      </c>
      <c r="C127" s="4" t="s">
        <v>122</v>
      </c>
      <c r="D127" s="3" t="n">
        <v>1.0</v>
      </c>
      <c r="E127" s="4" t="s">
        <v>40</v>
      </c>
      <c r="F127" s="4" t="s">
        <v>41</v>
      </c>
      <c r="G127" s="4" t="s">
        <v>42</v>
      </c>
      <c r="H127" s="5" t="n">
        <f>5.0</f>
        <v>5.0</v>
      </c>
    </row>
    <row r="128">
      <c r="A128" s="3" t="s">
        <v>106</v>
      </c>
      <c r="B128" s="4" t="s">
        <v>121</v>
      </c>
      <c r="C128" s="4" t="s">
        <v>122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5.0</f>
        <v>5.0</v>
      </c>
    </row>
    <row r="129">
      <c r="A129" s="3" t="s">
        <v>106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7.0</f>
        <v>7.0</v>
      </c>
    </row>
    <row r="130">
      <c r="A130" s="3" t="s">
        <v>106</v>
      </c>
      <c r="B130" s="4" t="s">
        <v>123</v>
      </c>
      <c r="C130" s="4" t="s">
        <v>124</v>
      </c>
      <c r="D130" s="3" t="n">
        <v>2.0</v>
      </c>
      <c r="E130" s="4" t="s">
        <v>37</v>
      </c>
      <c r="F130" s="4" t="s">
        <v>38</v>
      </c>
      <c r="G130" s="4" t="s">
        <v>39</v>
      </c>
      <c r="H130" s="5" t="n">
        <f>1.0</f>
        <v>1.0</v>
      </c>
    </row>
    <row r="131">
      <c r="A131" s="3" t="s">
        <v>106</v>
      </c>
      <c r="B131" s="4" t="s">
        <v>125</v>
      </c>
      <c r="C131" s="4" t="s">
        <v>126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3.0</f>
        <v>3.0</v>
      </c>
    </row>
    <row r="132">
      <c r="A132" s="3" t="s">
        <v>106</v>
      </c>
      <c r="B132" s="4" t="s">
        <v>125</v>
      </c>
      <c r="C132" s="4" t="s">
        <v>126</v>
      </c>
      <c r="D132" s="3" t="n">
        <v>2.0</v>
      </c>
      <c r="E132" s="4" t="s">
        <v>25</v>
      </c>
      <c r="F132" s="4" t="s">
        <v>26</v>
      </c>
      <c r="G132" s="4" t="s">
        <v>27</v>
      </c>
      <c r="H132" s="5" t="n">
        <f>1.0</f>
        <v>1.0</v>
      </c>
    </row>
    <row r="133">
      <c r="A133" s="3" t="s">
        <v>106</v>
      </c>
      <c r="B133" s="4" t="s">
        <v>125</v>
      </c>
      <c r="C133" s="4" t="s">
        <v>126</v>
      </c>
      <c r="D133" s="3" t="n">
        <v>2.0</v>
      </c>
      <c r="E133" s="4" t="s">
        <v>19</v>
      </c>
      <c r="F133" s="4" t="s">
        <v>20</v>
      </c>
      <c r="G133" s="4" t="s">
        <v>21</v>
      </c>
      <c r="H133" s="5" t="n">
        <f>1.0</f>
        <v>1.0</v>
      </c>
    </row>
    <row r="134">
      <c r="A134" s="3" t="s">
        <v>106</v>
      </c>
      <c r="B134" s="4" t="s">
        <v>125</v>
      </c>
      <c r="C134" s="4" t="s">
        <v>126</v>
      </c>
      <c r="D134" s="3" t="n">
        <v>2.0</v>
      </c>
      <c r="E134" s="4" t="s">
        <v>67</v>
      </c>
      <c r="F134" s="4" t="s">
        <v>68</v>
      </c>
      <c r="G134" s="4" t="s">
        <v>69</v>
      </c>
      <c r="H134" s="5" t="n">
        <f>1.0</f>
        <v>1.0</v>
      </c>
    </row>
    <row r="135">
      <c r="A135" s="3" t="s">
        <v>106</v>
      </c>
      <c r="B135" s="4" t="s">
        <v>127</v>
      </c>
      <c r="C135" s="4" t="s">
        <v>128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56.0</f>
        <v>56.0</v>
      </c>
    </row>
    <row r="136">
      <c r="A136" s="3" t="s">
        <v>106</v>
      </c>
      <c r="B136" s="4" t="s">
        <v>127</v>
      </c>
      <c r="C136" s="4" t="s">
        <v>128</v>
      </c>
      <c r="D136" s="3" t="n">
        <v>2.0</v>
      </c>
      <c r="E136" s="4" t="s">
        <v>25</v>
      </c>
      <c r="F136" s="4" t="s">
        <v>26</v>
      </c>
      <c r="G136" s="4" t="s">
        <v>27</v>
      </c>
      <c r="H136" s="5" t="n">
        <f>21.0</f>
        <v>21.0</v>
      </c>
    </row>
    <row r="137">
      <c r="A137" s="3" t="s">
        <v>106</v>
      </c>
      <c r="B137" s="4" t="s">
        <v>127</v>
      </c>
      <c r="C137" s="4" t="s">
        <v>128</v>
      </c>
      <c r="D137" s="3" t="n">
        <v>3.0</v>
      </c>
      <c r="E137" s="4" t="s">
        <v>19</v>
      </c>
      <c r="F137" s="4" t="s">
        <v>20</v>
      </c>
      <c r="G137" s="4" t="s">
        <v>21</v>
      </c>
      <c r="H137" s="5" t="n">
        <f>10.0</f>
        <v>10.0</v>
      </c>
    </row>
    <row r="138">
      <c r="A138" s="3" t="s">
        <v>106</v>
      </c>
      <c r="B138" s="4" t="s">
        <v>127</v>
      </c>
      <c r="C138" s="4" t="s">
        <v>128</v>
      </c>
      <c r="D138" s="3" t="n">
        <v>4.0</v>
      </c>
      <c r="E138" s="4" t="s">
        <v>37</v>
      </c>
      <c r="F138" s="4" t="s">
        <v>38</v>
      </c>
      <c r="G138" s="4" t="s">
        <v>39</v>
      </c>
      <c r="H138" s="5" t="n">
        <f>6.0</f>
        <v>6.0</v>
      </c>
    </row>
    <row r="139">
      <c r="A139" s="3" t="s">
        <v>106</v>
      </c>
      <c r="B139" s="4" t="s">
        <v>127</v>
      </c>
      <c r="C139" s="4" t="s">
        <v>128</v>
      </c>
      <c r="D139" s="3" t="n">
        <v>5.0</v>
      </c>
      <c r="E139" s="4" t="s">
        <v>67</v>
      </c>
      <c r="F139" s="4" t="s">
        <v>68</v>
      </c>
      <c r="G139" s="4" t="s">
        <v>69</v>
      </c>
      <c r="H139" s="5" t="n">
        <f>5.0</f>
        <v>5.0</v>
      </c>
    </row>
    <row r="140">
      <c r="A140" s="3" t="s">
        <v>106</v>
      </c>
      <c r="B140" s="4" t="s">
        <v>127</v>
      </c>
      <c r="C140" s="4" t="s">
        <v>128</v>
      </c>
      <c r="D140" s="3" t="n">
        <v>6.0</v>
      </c>
      <c r="E140" s="4" t="s">
        <v>100</v>
      </c>
      <c r="F140" s="4" t="s">
        <v>101</v>
      </c>
      <c r="G140" s="4" t="s">
        <v>102</v>
      </c>
      <c r="H140" s="5" t="n">
        <f>3.0</f>
        <v>3.0</v>
      </c>
    </row>
    <row r="141">
      <c r="A141" s="3" t="s">
        <v>106</v>
      </c>
      <c r="B141" s="4" t="s">
        <v>127</v>
      </c>
      <c r="C141" s="4" t="s">
        <v>128</v>
      </c>
      <c r="D141" s="3" t="n">
        <v>7.0</v>
      </c>
      <c r="E141" s="4" t="s">
        <v>16</v>
      </c>
      <c r="F141" s="4" t="s">
        <v>17</v>
      </c>
      <c r="G141" s="4" t="s">
        <v>18</v>
      </c>
      <c r="H141" s="5" t="n">
        <f>2.0</f>
        <v>2.0</v>
      </c>
    </row>
    <row r="142">
      <c r="A142" s="3" t="s">
        <v>106</v>
      </c>
      <c r="B142" s="4" t="s">
        <v>127</v>
      </c>
      <c r="C142" s="4" t="s">
        <v>128</v>
      </c>
      <c r="D142" s="3" t="n">
        <v>7.0</v>
      </c>
      <c r="E142" s="4" t="s">
        <v>49</v>
      </c>
      <c r="F142" s="4" t="s">
        <v>50</v>
      </c>
      <c r="G142" s="4" t="s">
        <v>51</v>
      </c>
      <c r="H142" s="5" t="n">
        <f>2.0</f>
        <v>2.0</v>
      </c>
    </row>
    <row r="143">
      <c r="A143" s="3" t="s">
        <v>106</v>
      </c>
      <c r="B143" s="4" t="s">
        <v>127</v>
      </c>
      <c r="C143" s="4" t="s">
        <v>128</v>
      </c>
      <c r="D143" s="3" t="n">
        <v>9.0</v>
      </c>
      <c r="E143" s="4" t="s">
        <v>81</v>
      </c>
      <c r="F143" s="4" t="s">
        <v>82</v>
      </c>
      <c r="G143" s="4" t="s">
        <v>83</v>
      </c>
      <c r="H143" s="5" t="n">
        <f>1.0</f>
        <v>1.0</v>
      </c>
    </row>
    <row r="144">
      <c r="A144" s="3" t="s">
        <v>106</v>
      </c>
      <c r="B144" s="4" t="s">
        <v>129</v>
      </c>
      <c r="C144" s="4" t="s">
        <v>130</v>
      </c>
      <c r="D144" s="3" t="n">
        <v>1.0</v>
      </c>
      <c r="E144" s="4" t="s">
        <v>100</v>
      </c>
      <c r="F144" s="4" t="s">
        <v>101</v>
      </c>
      <c r="G144" s="4" t="s">
        <v>102</v>
      </c>
      <c r="H144" s="5" t="n">
        <f>1.0</f>
        <v>1.0</v>
      </c>
    </row>
    <row r="145">
      <c r="A145" s="3" t="s">
        <v>106</v>
      </c>
      <c r="B145" s="4" t="s">
        <v>129</v>
      </c>
      <c r="C145" s="4" t="s">
        <v>130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1.0</f>
        <v>1.0</v>
      </c>
    </row>
    <row r="146">
      <c r="A146" s="3" t="s">
        <v>106</v>
      </c>
      <c r="B146" s="4" t="s">
        <v>131</v>
      </c>
      <c r="C146" s="4" t="s">
        <v>132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13.0</f>
        <v>13.0</v>
      </c>
    </row>
    <row r="147">
      <c r="A147" s="3" t="s">
        <v>106</v>
      </c>
      <c r="B147" s="4" t="s">
        <v>131</v>
      </c>
      <c r="C147" s="4" t="s">
        <v>132</v>
      </c>
      <c r="D147" s="3" t="n">
        <v>2.0</v>
      </c>
      <c r="E147" s="4" t="s">
        <v>25</v>
      </c>
      <c r="F147" s="4" t="s">
        <v>26</v>
      </c>
      <c r="G147" s="4" t="s">
        <v>27</v>
      </c>
      <c r="H147" s="5" t="n">
        <f>2.0</f>
        <v>2.0</v>
      </c>
    </row>
    <row r="148">
      <c r="A148" s="3" t="s">
        <v>106</v>
      </c>
      <c r="B148" s="4" t="s">
        <v>131</v>
      </c>
      <c r="C148" s="4" t="s">
        <v>132</v>
      </c>
      <c r="D148" s="3" t="n">
        <v>3.0</v>
      </c>
      <c r="E148" s="4" t="s">
        <v>19</v>
      </c>
      <c r="F148" s="4" t="s">
        <v>20</v>
      </c>
      <c r="G148" s="4" t="s">
        <v>21</v>
      </c>
      <c r="H148" s="5" t="n">
        <f>1.0</f>
        <v>1.0</v>
      </c>
    </row>
    <row r="149">
      <c r="A149" s="3" t="s">
        <v>106</v>
      </c>
      <c r="B149" s="4" t="s">
        <v>133</v>
      </c>
      <c r="C149" s="4" t="s">
        <v>134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7.0</f>
        <v>7.0</v>
      </c>
    </row>
    <row r="150">
      <c r="A150" s="3" t="s">
        <v>106</v>
      </c>
      <c r="B150" s="4" t="s">
        <v>133</v>
      </c>
      <c r="C150" s="4" t="s">
        <v>134</v>
      </c>
      <c r="D150" s="3" t="n">
        <v>2.0</v>
      </c>
      <c r="E150" s="4" t="s">
        <v>40</v>
      </c>
      <c r="F150" s="4" t="s">
        <v>41</v>
      </c>
      <c r="G150" s="4" t="s">
        <v>42</v>
      </c>
      <c r="H150" s="5" t="n">
        <f>6.0</f>
        <v>6.0</v>
      </c>
    </row>
    <row r="151">
      <c r="A151" s="3" t="s">
        <v>106</v>
      </c>
      <c r="B151" s="4" t="s">
        <v>133</v>
      </c>
      <c r="C151" s="4" t="s">
        <v>134</v>
      </c>
      <c r="D151" s="3" t="n">
        <v>3.0</v>
      </c>
      <c r="E151" s="4" t="s">
        <v>37</v>
      </c>
      <c r="F151" s="4" t="s">
        <v>38</v>
      </c>
      <c r="G151" s="4" t="s">
        <v>39</v>
      </c>
      <c r="H151" s="5" t="n">
        <f>1.0</f>
        <v>1.0</v>
      </c>
    </row>
    <row r="152">
      <c r="A152" s="3" t="s">
        <v>106</v>
      </c>
      <c r="B152" s="4" t="s">
        <v>135</v>
      </c>
      <c r="C152" s="4" t="s">
        <v>136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111.0</f>
        <v>111.0</v>
      </c>
    </row>
    <row r="153">
      <c r="A153" s="3" t="s">
        <v>106</v>
      </c>
      <c r="B153" s="4" t="s">
        <v>135</v>
      </c>
      <c r="C153" s="4" t="s">
        <v>136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48.0</f>
        <v>48.0</v>
      </c>
    </row>
    <row r="154">
      <c r="A154" s="3" t="s">
        <v>106</v>
      </c>
      <c r="B154" s="4" t="s">
        <v>135</v>
      </c>
      <c r="C154" s="4" t="s">
        <v>136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48.0</f>
        <v>48.0</v>
      </c>
    </row>
    <row r="155">
      <c r="A155" s="3" t="s">
        <v>106</v>
      </c>
      <c r="B155" s="4" t="s">
        <v>135</v>
      </c>
      <c r="C155" s="4" t="s">
        <v>136</v>
      </c>
      <c r="D155" s="3" t="n">
        <v>4.0</v>
      </c>
      <c r="E155" s="4" t="s">
        <v>40</v>
      </c>
      <c r="F155" s="4" t="s">
        <v>41</v>
      </c>
      <c r="G155" s="4" t="s">
        <v>42</v>
      </c>
      <c r="H155" s="5" t="n">
        <f>6.0</f>
        <v>6.0</v>
      </c>
    </row>
    <row r="156">
      <c r="A156" s="3" t="s">
        <v>106</v>
      </c>
      <c r="B156" s="4" t="s">
        <v>135</v>
      </c>
      <c r="C156" s="4" t="s">
        <v>136</v>
      </c>
      <c r="D156" s="3" t="n">
        <v>5.0</v>
      </c>
      <c r="E156" s="4" t="s">
        <v>16</v>
      </c>
      <c r="F156" s="4" t="s">
        <v>17</v>
      </c>
      <c r="G156" s="4" t="s">
        <v>18</v>
      </c>
      <c r="H156" s="5" t="n">
        <f>5.0</f>
        <v>5.0</v>
      </c>
    </row>
    <row r="157">
      <c r="A157" s="3" t="s">
        <v>106</v>
      </c>
      <c r="B157" s="4" t="s">
        <v>135</v>
      </c>
      <c r="C157" s="4" t="s">
        <v>136</v>
      </c>
      <c r="D157" s="3" t="n">
        <v>5.0</v>
      </c>
      <c r="E157" s="4" t="s">
        <v>100</v>
      </c>
      <c r="F157" s="4" t="s">
        <v>101</v>
      </c>
      <c r="G157" s="4" t="s">
        <v>102</v>
      </c>
      <c r="H157" s="5" t="n">
        <f>5.0</f>
        <v>5.0</v>
      </c>
    </row>
    <row r="158">
      <c r="A158" s="3" t="s">
        <v>106</v>
      </c>
      <c r="B158" s="4" t="s">
        <v>135</v>
      </c>
      <c r="C158" s="4" t="s">
        <v>136</v>
      </c>
      <c r="D158" s="3" t="n">
        <v>5.0</v>
      </c>
      <c r="E158" s="4" t="s">
        <v>37</v>
      </c>
      <c r="F158" s="4" t="s">
        <v>38</v>
      </c>
      <c r="G158" s="4" t="s">
        <v>39</v>
      </c>
      <c r="H158" s="5" t="n">
        <f>5.0</f>
        <v>5.0</v>
      </c>
    </row>
    <row r="159">
      <c r="A159" s="3" t="s">
        <v>106</v>
      </c>
      <c r="B159" s="4" t="s">
        <v>135</v>
      </c>
      <c r="C159" s="4" t="s">
        <v>136</v>
      </c>
      <c r="D159" s="3" t="n">
        <v>8.0</v>
      </c>
      <c r="E159" s="4" t="s">
        <v>67</v>
      </c>
      <c r="F159" s="4" t="s">
        <v>68</v>
      </c>
      <c r="G159" s="4" t="s">
        <v>69</v>
      </c>
      <c r="H159" s="5" t="n">
        <f>3.0</f>
        <v>3.0</v>
      </c>
    </row>
    <row r="160">
      <c r="A160" s="3" t="s">
        <v>106</v>
      </c>
      <c r="B160" s="4" t="s">
        <v>135</v>
      </c>
      <c r="C160" s="4" t="s">
        <v>136</v>
      </c>
      <c r="D160" s="3" t="n">
        <v>9.0</v>
      </c>
      <c r="E160" s="4" t="s">
        <v>49</v>
      </c>
      <c r="F160" s="4" t="s">
        <v>50</v>
      </c>
      <c r="G160" s="4" t="s">
        <v>51</v>
      </c>
      <c r="H160" s="5" t="n">
        <f>2.0</f>
        <v>2.0</v>
      </c>
    </row>
    <row r="161">
      <c r="A161" s="3" t="s">
        <v>106</v>
      </c>
      <c r="B161" s="4" t="s">
        <v>135</v>
      </c>
      <c r="C161" s="4" t="s">
        <v>136</v>
      </c>
      <c r="D161" s="3" t="n">
        <v>10.0</v>
      </c>
      <c r="E161" s="4" t="s">
        <v>81</v>
      </c>
      <c r="F161" s="4" t="s">
        <v>82</v>
      </c>
      <c r="G161" s="4" t="s">
        <v>83</v>
      </c>
      <c r="H161" s="5" t="n">
        <f>1.0</f>
        <v>1.0</v>
      </c>
    </row>
    <row r="162">
      <c r="A162" s="3" t="s">
        <v>106</v>
      </c>
      <c r="B162" s="4" t="s">
        <v>137</v>
      </c>
      <c r="C162" s="4" t="s">
        <v>138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7.0</f>
        <v>7.0</v>
      </c>
    </row>
    <row r="163">
      <c r="A163" s="3" t="s">
        <v>106</v>
      </c>
      <c r="B163" s="4" t="s">
        <v>137</v>
      </c>
      <c r="C163" s="4" t="s">
        <v>138</v>
      </c>
      <c r="D163" s="3" t="n">
        <v>2.0</v>
      </c>
      <c r="E163" s="4" t="s">
        <v>40</v>
      </c>
      <c r="F163" s="4" t="s">
        <v>41</v>
      </c>
      <c r="G163" s="4" t="s">
        <v>42</v>
      </c>
      <c r="H163" s="5" t="n">
        <f>6.0</f>
        <v>6.0</v>
      </c>
    </row>
    <row r="164">
      <c r="A164" s="3" t="s">
        <v>106</v>
      </c>
      <c r="B164" s="4" t="s">
        <v>137</v>
      </c>
      <c r="C164" s="4" t="s">
        <v>138</v>
      </c>
      <c r="D164" s="3" t="n">
        <v>3.0</v>
      </c>
      <c r="E164" s="4" t="s">
        <v>25</v>
      </c>
      <c r="F164" s="4" t="s">
        <v>26</v>
      </c>
      <c r="G164" s="4" t="s">
        <v>27</v>
      </c>
      <c r="H164" s="5" t="n">
        <f>1.0</f>
        <v>1.0</v>
      </c>
    </row>
    <row r="165">
      <c r="A165" s="3" t="s">
        <v>106</v>
      </c>
      <c r="B165" s="4" t="s">
        <v>139</v>
      </c>
      <c r="C165" s="4" t="s">
        <v>140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14.0</f>
        <v>14.0</v>
      </c>
    </row>
    <row r="166">
      <c r="A166" s="3" t="s">
        <v>106</v>
      </c>
      <c r="B166" s="4" t="s">
        <v>139</v>
      </c>
      <c r="C166" s="4" t="s">
        <v>140</v>
      </c>
      <c r="D166" s="3" t="n">
        <v>2.0</v>
      </c>
      <c r="E166" s="4" t="s">
        <v>40</v>
      </c>
      <c r="F166" s="4" t="s">
        <v>41</v>
      </c>
      <c r="G166" s="4" t="s">
        <v>42</v>
      </c>
      <c r="H166" s="5" t="n">
        <f>6.0</f>
        <v>6.0</v>
      </c>
    </row>
    <row r="167">
      <c r="A167" s="3" t="s">
        <v>106</v>
      </c>
      <c r="B167" s="4" t="s">
        <v>139</v>
      </c>
      <c r="C167" s="4" t="s">
        <v>140</v>
      </c>
      <c r="D167" s="3" t="n">
        <v>3.0</v>
      </c>
      <c r="E167" s="4" t="s">
        <v>25</v>
      </c>
      <c r="F167" s="4" t="s">
        <v>26</v>
      </c>
      <c r="G167" s="4" t="s">
        <v>27</v>
      </c>
      <c r="H167" s="5" t="n">
        <f>4.0</f>
        <v>4.0</v>
      </c>
    </row>
    <row r="168">
      <c r="A168" s="3" t="s">
        <v>106</v>
      </c>
      <c r="B168" s="4" t="s">
        <v>139</v>
      </c>
      <c r="C168" s="4" t="s">
        <v>140</v>
      </c>
      <c r="D168" s="3" t="n">
        <v>3.0</v>
      </c>
      <c r="E168" s="4" t="s">
        <v>19</v>
      </c>
      <c r="F168" s="4" t="s">
        <v>20</v>
      </c>
      <c r="G168" s="4" t="s">
        <v>21</v>
      </c>
      <c r="H168" s="5" t="n">
        <f>4.0</f>
        <v>4.0</v>
      </c>
    </row>
    <row r="169">
      <c r="A169" s="3" t="s">
        <v>106</v>
      </c>
      <c r="B169" s="4" t="s">
        <v>139</v>
      </c>
      <c r="C169" s="4" t="s">
        <v>140</v>
      </c>
      <c r="D169" s="3" t="n">
        <v>5.0</v>
      </c>
      <c r="E169" s="4" t="s">
        <v>16</v>
      </c>
      <c r="F169" s="4" t="s">
        <v>17</v>
      </c>
      <c r="G169" s="4" t="s">
        <v>18</v>
      </c>
      <c r="H169" s="5" t="n">
        <f>3.0</f>
        <v>3.0</v>
      </c>
    </row>
    <row r="170">
      <c r="A170" s="3" t="s">
        <v>106</v>
      </c>
      <c r="B170" s="4" t="s">
        <v>139</v>
      </c>
      <c r="C170" s="4" t="s">
        <v>140</v>
      </c>
      <c r="D170" s="3" t="n">
        <v>5.0</v>
      </c>
      <c r="E170" s="4" t="s">
        <v>100</v>
      </c>
      <c r="F170" s="4" t="s">
        <v>101</v>
      </c>
      <c r="G170" s="4" t="s">
        <v>102</v>
      </c>
      <c r="H170" s="5" t="n">
        <f>3.0</f>
        <v>3.0</v>
      </c>
    </row>
    <row r="171">
      <c r="A171" s="3" t="s">
        <v>106</v>
      </c>
      <c r="B171" s="4" t="s">
        <v>141</v>
      </c>
      <c r="C171" s="4" t="s">
        <v>142</v>
      </c>
      <c r="D171" s="3" t="n">
        <v>1.0</v>
      </c>
      <c r="E171" s="4" t="s">
        <v>25</v>
      </c>
      <c r="F171" s="4" t="s">
        <v>26</v>
      </c>
      <c r="G171" s="4" t="s">
        <v>27</v>
      </c>
      <c r="H171" s="5" t="n">
        <f>1.0</f>
        <v>1.0</v>
      </c>
    </row>
    <row r="172">
      <c r="A172" s="3" t="s">
        <v>106</v>
      </c>
      <c r="B172" s="4" t="s">
        <v>141</v>
      </c>
      <c r="C172" s="4" t="s">
        <v>142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1.0</f>
        <v>1.0</v>
      </c>
    </row>
    <row r="173">
      <c r="A173" s="3" t="s">
        <v>106</v>
      </c>
      <c r="B173" s="4" t="s">
        <v>143</v>
      </c>
      <c r="C173" s="4" t="s">
        <v>144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12.0</f>
        <v>12.0</v>
      </c>
    </row>
    <row r="174">
      <c r="A174" s="3" t="s">
        <v>106</v>
      </c>
      <c r="B174" s="4" t="s">
        <v>143</v>
      </c>
      <c r="C174" s="4" t="s">
        <v>144</v>
      </c>
      <c r="D174" s="3" t="n">
        <v>2.0</v>
      </c>
      <c r="E174" s="4" t="s">
        <v>19</v>
      </c>
      <c r="F174" s="4" t="s">
        <v>20</v>
      </c>
      <c r="G174" s="4" t="s">
        <v>21</v>
      </c>
      <c r="H174" s="5" t="n">
        <f>7.0</f>
        <v>7.0</v>
      </c>
    </row>
    <row r="175">
      <c r="A175" s="3" t="s">
        <v>106</v>
      </c>
      <c r="B175" s="4" t="s">
        <v>143</v>
      </c>
      <c r="C175" s="4" t="s">
        <v>144</v>
      </c>
      <c r="D175" s="3" t="n">
        <v>3.0</v>
      </c>
      <c r="E175" s="4" t="s">
        <v>25</v>
      </c>
      <c r="F175" s="4" t="s">
        <v>26</v>
      </c>
      <c r="G175" s="4" t="s">
        <v>27</v>
      </c>
      <c r="H175" s="5" t="n">
        <f>3.0</f>
        <v>3.0</v>
      </c>
    </row>
    <row r="176">
      <c r="A176" s="3" t="s">
        <v>106</v>
      </c>
      <c r="B176" s="4" t="s">
        <v>143</v>
      </c>
      <c r="C176" s="4" t="s">
        <v>144</v>
      </c>
      <c r="D176" s="3" t="n">
        <v>3.0</v>
      </c>
      <c r="E176" s="4" t="s">
        <v>37</v>
      </c>
      <c r="F176" s="4" t="s">
        <v>38</v>
      </c>
      <c r="G176" s="4" t="s">
        <v>39</v>
      </c>
      <c r="H176" s="5" t="n">
        <f>3.0</f>
        <v>3.0</v>
      </c>
    </row>
    <row r="177">
      <c r="A177" s="3" t="s">
        <v>106</v>
      </c>
      <c r="B177" s="4" t="s">
        <v>143</v>
      </c>
      <c r="C177" s="4" t="s">
        <v>144</v>
      </c>
      <c r="D177" s="3" t="n">
        <v>5.0</v>
      </c>
      <c r="E177" s="4" t="s">
        <v>49</v>
      </c>
      <c r="F177" s="4" t="s">
        <v>50</v>
      </c>
      <c r="G177" s="4" t="s">
        <v>51</v>
      </c>
      <c r="H17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