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40_対象資材\BO_DD0034_JPX市況作成（ナイトセッション）\"/>
    </mc:Choice>
  </mc:AlternateContent>
  <bookViews>
    <workbookView xWindow="28680" yWindow="-120" windowWidth="29040" windowHeight="15720" tabRatio="897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4" l="1"/>
  <c r="A3" i="44"/>
  <c r="A3" i="43"/>
  <c r="A3" i="42"/>
  <c r="A4" i="42"/>
  <c r="A4" i="43" l="1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<sst xmlns="http://schemas.openxmlformats.org/spreadsheetml/2006/main" count="528" uniqueCount="129">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</sst>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夜間)&quot;"/>
    <numFmt numFmtId="195" formatCode="&quot;As of [&quot;mmm&quot;. &quot;dd&quot;, &quot;yyyy&quot;]（Night Session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9">
    <xf numFmtId="0" fontId="0" fillId="0" borderId="0" xfId="0"/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3" fontId="9" fillId="0" borderId="41" xfId="3069" applyNumberFormat="1" applyFont="1" applyFill="1" applyBorder="1">
      <alignment vertical="center"/>
    </xf>
    <xf numFmtId="190" fontId="9" fillId="0" borderId="28" xfId="3069" applyNumberFormat="1" applyFont="1" applyFill="1" applyBorder="1">
      <alignment vertical="center"/>
    </xf>
    <xf numFmtId="193" fontId="9" fillId="0" borderId="43" xfId="3069" applyNumberFormat="1" applyFont="1" applyFill="1" applyBorder="1">
      <alignment vertical="center"/>
    </xf>
    <xf numFmtId="190" fontId="9" fillId="0" borderId="30" xfId="3069" applyNumberFormat="1" applyFont="1" applyFill="1" applyBorder="1">
      <alignment vertical="center"/>
    </xf>
    <xf numFmtId="193" fontId="9" fillId="0" borderId="45" xfId="3069" applyNumberFormat="1" applyFont="1" applyFill="1" applyBorder="1">
      <alignment vertical="center"/>
    </xf>
    <xf numFmtId="190" fontId="9" fillId="0" borderId="27" xfId="3069" applyNumberFormat="1" applyFont="1" applyFill="1" applyBorder="1">
      <alignment vertical="center"/>
    </xf>
    <xf numFmtId="190" fontId="9" fillId="0" borderId="42" xfId="3069" applyNumberFormat="1" applyFont="1" applyFill="1" applyBorder="1">
      <alignment vertical="center"/>
    </xf>
    <xf numFmtId="190" fontId="9" fillId="0" borderId="44" xfId="3069" applyNumberFormat="1" applyFont="1" applyFill="1" applyBorder="1">
      <alignment vertical="center"/>
    </xf>
    <xf numFmtId="190" fontId="9" fillId="0" borderId="28" xfId="3069" applyNumberFormat="1" applyFont="1" applyFill="1" applyBorder="1" applyAlignment="1">
      <alignment horizontal="right" vertical="center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DATE(2026,08,21)</f>
        <v>46255.0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DATE(2026,08,21)</f>
        <v>46255.0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3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4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5</v>
      </c>
      <c r="B8" s="16"/>
      <c r="C8" s="17"/>
      <c r="D8" s="17"/>
      <c r="E8" s="17"/>
      <c r="F8" s="17"/>
      <c r="G8" s="17"/>
      <c r="H8" s="17"/>
      <c r="I8" s="17"/>
    </row>
    <row r="9" spans="1:9" ht="14.25" customHeight="1">
      <c r="A9" s="16" t="s">
        <v>6</v>
      </c>
      <c r="B9" s="16"/>
      <c r="C9" s="17"/>
      <c r="D9" s="17"/>
      <c r="E9" s="17"/>
      <c r="F9" s="17"/>
      <c r="G9" s="17"/>
      <c r="H9" s="17"/>
      <c r="I9" s="17"/>
    </row>
    <row r="10" spans="1:9" ht="24.9" customHeight="1">
      <c r="A10" s="18"/>
      <c r="B10" s="18" t="s">
        <v>7</v>
      </c>
      <c r="C10" s="18" t="s">
        <v>0</v>
      </c>
      <c r="D10" s="43" t="s">
        <v>8</v>
      </c>
      <c r="E10" s="44"/>
      <c r="F10" s="45" t="s">
        <v>9</v>
      </c>
      <c r="G10" s="47" t="s">
        <v>10</v>
      </c>
      <c r="H10" s="44"/>
      <c r="I10" s="45" t="s">
        <v>113</v>
      </c>
    </row>
    <row r="11" spans="1:9" ht="24.9" customHeight="1">
      <c r="A11" s="19"/>
      <c r="B11" s="19" t="s">
        <v>11</v>
      </c>
      <c r="C11" s="19" t="s">
        <v>12</v>
      </c>
      <c r="D11" s="20" t="s">
        <v>102</v>
      </c>
      <c r="E11" s="21" t="s">
        <v>101</v>
      </c>
      <c r="F11" s="46"/>
      <c r="G11" s="20" t="s">
        <v>114</v>
      </c>
      <c r="H11" s="21" t="s">
        <v>101</v>
      </c>
      <c r="I11" s="46"/>
    </row>
    <row r="12" spans="1:9" ht="24.9" customHeight="1">
      <c r="A12" s="50" t="s">
        <v>13</v>
      </c>
      <c r="B12" s="49" t="s">
        <v>14</v>
      </c>
      <c r="C12" s="22" t="s">
        <v>15</v>
      </c>
      <c r="D12" s="1" t="n">
        <f>791091.0</f>
        <v>791091.0</v>
      </c>
      <c r="E12" s="2" t="n">
        <f>44054.0</f>
        <v>44054.0</v>
      </c>
      <c r="F12" s="3" t="n">
        <f>1.0</f>
        <v>1.0</v>
      </c>
      <c r="G12" s="1" t="n">
        <f>5481642776800.0</f>
        <v>5.4816427768E12</v>
      </c>
      <c r="H12" s="2" t="n">
        <f>469680611600.0</f>
        <v>4.696806116E11</v>
      </c>
      <c r="I12" s="3" t="n">
        <f>1.0</f>
        <v>1.0</v>
      </c>
    </row>
    <row r="13" spans="1:9" ht="24.9" customHeight="1">
      <c r="A13" s="51"/>
      <c r="B13" s="49"/>
      <c r="C13" s="23" t="s">
        <v>16</v>
      </c>
      <c r="D13" s="4" t="n">
        <f>0.0</f>
        <v>0.0</v>
      </c>
      <c r="E13" s="5" t="n">
        <f>0.0</f>
        <v>0.0</v>
      </c>
      <c r="F13" s="6" t="n">
        <f>0.0</f>
        <v>0.0</v>
      </c>
      <c r="G13" s="4" t="n">
        <f>0.0</f>
        <v>0.0</v>
      </c>
      <c r="H13" s="5" t="n">
        <f>0.0</f>
        <v>0.0</v>
      </c>
      <c r="I13" s="6" t="n">
        <f>0.0</f>
        <v>0.0</v>
      </c>
    </row>
    <row r="14" spans="1:9" ht="24.9" customHeight="1">
      <c r="A14" s="51"/>
      <c r="B14" s="49"/>
      <c r="C14" s="23" t="s">
        <v>17</v>
      </c>
      <c r="D14" s="4" t="n">
        <f>0.0</f>
        <v>0.0</v>
      </c>
      <c r="E14" s="5" t="n">
        <f>0.0</f>
        <v>0.0</v>
      </c>
      <c r="F14" s="6" t="n">
        <f>0.0</f>
        <v>0.0</v>
      </c>
      <c r="G14" s="4" t="n">
        <f>0.0</f>
        <v>0.0</v>
      </c>
      <c r="H14" s="5" t="n">
        <f>0.0</f>
        <v>0.0</v>
      </c>
      <c r="I14" s="6" t="n">
        <f>0.0</f>
        <v>0.0</v>
      </c>
    </row>
    <row r="15" spans="1:9" ht="24.9" customHeight="1">
      <c r="A15" s="52"/>
      <c r="B15" s="49"/>
      <c r="C15" s="24" t="s">
        <v>18</v>
      </c>
      <c r="D15" s="7" t="n">
        <f>791091.0</f>
        <v>791091.0</v>
      </c>
      <c r="E15" s="8" t="n">
        <f>44054.0</f>
        <v>44054.0</v>
      </c>
      <c r="F15" s="9" t="n">
        <f>1.0</f>
        <v>1.0</v>
      </c>
      <c r="G15" s="7" t="n">
        <f>5481642776800.0</f>
        <v>5.4816427768E12</v>
      </c>
      <c r="H15" s="8" t="n">
        <f>469680611600.0</f>
        <v>4.696806116E11</v>
      </c>
      <c r="I15" s="9" t="n">
        <f>1.0</f>
        <v>1.0</v>
      </c>
    </row>
    <row r="16" spans="1:9" ht="24.9" customHeight="1">
      <c r="A16" s="50" t="s">
        <v>19</v>
      </c>
      <c r="B16" s="49" t="s">
        <v>20</v>
      </c>
      <c r="C16" s="22" t="s">
        <v>15</v>
      </c>
      <c r="D16" s="1" t="n">
        <f>13972.0</f>
        <v>13972.0</v>
      </c>
      <c r="E16" s="2" t="n">
        <f>286.0</f>
        <v>286.0</v>
      </c>
      <c r="F16" s="3" t="n">
        <f>0.018</f>
        <v>0.018</v>
      </c>
      <c r="G16" s="1" t="n">
        <f>1726828918750.0</f>
        <v>1.72682891875E12</v>
      </c>
      <c r="H16" s="2" t="n">
        <f>36253685000.0</f>
        <v>3.6253685E10</v>
      </c>
      <c r="I16" s="3" t="n">
        <f>0.315</f>
        <v>0.315</v>
      </c>
    </row>
    <row r="17" spans="1:9" ht="24.9" customHeight="1">
      <c r="A17" s="51"/>
      <c r="B17" s="49"/>
      <c r="C17" s="23" t="s">
        <v>16</v>
      </c>
      <c r="D17" s="4" t="n">
        <f>0.0</f>
        <v>0.0</v>
      </c>
      <c r="E17" s="5" t="n">
        <f>0.0</f>
        <v>0.0</v>
      </c>
      <c r="F17" s="6" t="n">
        <f>0.0</f>
        <v>0.0</v>
      </c>
      <c r="G17" s="4" t="n">
        <f>0.0</f>
        <v>0.0</v>
      </c>
      <c r="H17" s="5" t="n">
        <f>0.0</f>
        <v>0.0</v>
      </c>
      <c r="I17" s="6" t="n">
        <f>0.0</f>
        <v>0.0</v>
      </c>
    </row>
    <row r="18" spans="1:9" ht="24.9" customHeight="1">
      <c r="A18" s="51"/>
      <c r="B18" s="49"/>
      <c r="C18" s="23" t="s">
        <v>17</v>
      </c>
      <c r="D18" s="4" t="n">
        <f>0.0</f>
        <v>0.0</v>
      </c>
      <c r="E18" s="5" t="n">
        <f>0.0</f>
        <v>0.0</v>
      </c>
      <c r="F18" s="6" t="n">
        <f>0.0</f>
        <v>0.0</v>
      </c>
      <c r="G18" s="4" t="n">
        <f>0.0</f>
        <v>0.0</v>
      </c>
      <c r="H18" s="5" t="n">
        <f>0.0</f>
        <v>0.0</v>
      </c>
      <c r="I18" s="6" t="n">
        <f>0.0</f>
        <v>0.0</v>
      </c>
    </row>
    <row r="19" spans="1:9" ht="24.9" customHeight="1">
      <c r="A19" s="51"/>
      <c r="B19" s="49"/>
      <c r="C19" s="24" t="s">
        <v>18</v>
      </c>
      <c r="D19" s="7" t="n">
        <f>13972.0</f>
        <v>13972.0</v>
      </c>
      <c r="E19" s="8" t="n">
        <f>286.0</f>
        <v>286.0</v>
      </c>
      <c r="F19" s="9" t="n">
        <f>0.018</f>
        <v>0.018</v>
      </c>
      <c r="G19" s="7" t="n">
        <f>1726828918750.0</f>
        <v>1.72682891875E12</v>
      </c>
      <c r="H19" s="8" t="n">
        <f>36253685000.0</f>
        <v>3.6253685E10</v>
      </c>
      <c r="I19" s="9" t="n">
        <f>0.315</f>
        <v>0.315</v>
      </c>
    </row>
    <row r="20" spans="1:9" ht="24.9" customHeight="1">
      <c r="A20" s="51"/>
      <c r="B20" s="49" t="s">
        <v>21</v>
      </c>
      <c r="C20" s="22" t="s">
        <v>15</v>
      </c>
      <c r="D20" s="1" t="n">
        <f>755355.0</f>
        <v>755355.0</v>
      </c>
      <c r="E20" s="2" t="n">
        <f>43618.0</f>
        <v>43618.0</v>
      </c>
      <c r="F20" s="3" t="n">
        <f>0.955</f>
        <v>0.955</v>
      </c>
      <c r="G20" s="1" t="n">
        <f>3539617394500.0</f>
        <v>3.5396173945E12</v>
      </c>
      <c r="H20" s="2" t="n">
        <f>433333729800.0</f>
        <v>4.333337298E11</v>
      </c>
      <c r="I20" s="3" t="n">
        <f>0.646</f>
        <v>0.646</v>
      </c>
    </row>
    <row r="21" spans="1:9" ht="24.9" customHeight="1">
      <c r="A21" s="51"/>
      <c r="B21" s="49"/>
      <c r="C21" s="23" t="s">
        <v>16</v>
      </c>
      <c r="D21" s="4" t="n">
        <f>0.0</f>
        <v>0.0</v>
      </c>
      <c r="E21" s="5" t="n">
        <f>0.0</f>
        <v>0.0</v>
      </c>
      <c r="F21" s="6" t="n">
        <f>0.0</f>
        <v>0.0</v>
      </c>
      <c r="G21" s="4" t="n">
        <f>0.0</f>
        <v>0.0</v>
      </c>
      <c r="H21" s="5" t="n">
        <f>0.0</f>
        <v>0.0</v>
      </c>
      <c r="I21" s="6" t="n">
        <f>0.0</f>
        <v>0.0</v>
      </c>
    </row>
    <row r="22" spans="1:9" ht="24.9" customHeight="1">
      <c r="A22" s="51"/>
      <c r="B22" s="49"/>
      <c r="C22" s="23" t="s">
        <v>17</v>
      </c>
      <c r="D22" s="4" t="n">
        <f>0.0</f>
        <v>0.0</v>
      </c>
      <c r="E22" s="5" t="n">
        <f>0.0</f>
        <v>0.0</v>
      </c>
      <c r="F22" s="6" t="n">
        <f>0.0</f>
        <v>0.0</v>
      </c>
      <c r="G22" s="4" t="n">
        <f>0.0</f>
        <v>0.0</v>
      </c>
      <c r="H22" s="5" t="n">
        <f>0.0</f>
        <v>0.0</v>
      </c>
      <c r="I22" s="6" t="n">
        <f>0.0</f>
        <v>0.0</v>
      </c>
    </row>
    <row r="23" spans="1:9" ht="24.9" customHeight="1">
      <c r="A23" s="51"/>
      <c r="B23" s="49"/>
      <c r="C23" s="24" t="s">
        <v>18</v>
      </c>
      <c r="D23" s="7" t="n">
        <f>755355.0</f>
        <v>755355.0</v>
      </c>
      <c r="E23" s="8" t="n">
        <f>43618.0</f>
        <v>43618.0</v>
      </c>
      <c r="F23" s="9" t="n">
        <f>0.955</f>
        <v>0.955</v>
      </c>
      <c r="G23" s="7" t="n">
        <f>3539617394500.0</f>
        <v>3.5396173945E12</v>
      </c>
      <c r="H23" s="8" t="n">
        <f>433333729800.0</f>
        <v>4.333337298E11</v>
      </c>
      <c r="I23" s="9" t="n">
        <f>0.646</f>
        <v>0.646</v>
      </c>
    </row>
    <row r="24" spans="1:9" ht="24.9" customHeight="1">
      <c r="A24" s="51"/>
      <c r="B24" s="49" t="s">
        <v>22</v>
      </c>
      <c r="C24" s="22" t="s">
        <v>15</v>
      </c>
      <c r="D24" s="1" t="n">
        <f>21463.0</f>
        <v>21463.0</v>
      </c>
      <c r="E24" s="2" t="n">
        <f>0.0</f>
        <v>0.0</v>
      </c>
      <c r="F24" s="3" t="n">
        <f>0.027</f>
        <v>0.027</v>
      </c>
      <c r="G24" s="1" t="n">
        <f>214518128250.0</f>
        <v>2.1451812825E11</v>
      </c>
      <c r="H24" s="2" t="n">
        <f>0.0</f>
        <v>0.0</v>
      </c>
      <c r="I24" s="3" t="n">
        <f>0.039</f>
        <v>0.039</v>
      </c>
    </row>
    <row r="25" spans="1:9" ht="24.9" customHeight="1">
      <c r="A25" s="51"/>
      <c r="B25" s="49"/>
      <c r="C25" s="23" t="s">
        <v>16</v>
      </c>
      <c r="D25" s="4" t="n">
        <f>0.0</f>
        <v>0.0</v>
      </c>
      <c r="E25" s="5" t="n">
        <f>0.0</f>
        <v>0.0</v>
      </c>
      <c r="F25" s="6" t="n">
        <f>0.0</f>
        <v>0.0</v>
      </c>
      <c r="G25" s="4" t="n">
        <f>0.0</f>
        <v>0.0</v>
      </c>
      <c r="H25" s="5" t="n">
        <f>0.0</f>
        <v>0.0</v>
      </c>
      <c r="I25" s="6" t="n">
        <f>0.0</f>
        <v>0.0</v>
      </c>
    </row>
    <row r="26" spans="1:9" ht="24.9" customHeight="1">
      <c r="A26" s="51"/>
      <c r="B26" s="49"/>
      <c r="C26" s="23" t="s">
        <v>17</v>
      </c>
      <c r="D26" s="4" t="n">
        <f>0.0</f>
        <v>0.0</v>
      </c>
      <c r="E26" s="5" t="n">
        <f>0.0</f>
        <v>0.0</v>
      </c>
      <c r="F26" s="6" t="n">
        <f>0.0</f>
        <v>0.0</v>
      </c>
      <c r="G26" s="4" t="n">
        <f>0.0</f>
        <v>0.0</v>
      </c>
      <c r="H26" s="5" t="n">
        <f>0.0</f>
        <v>0.0</v>
      </c>
      <c r="I26" s="6" t="n">
        <f>0.0</f>
        <v>0.0</v>
      </c>
    </row>
    <row r="27" spans="1:9" ht="24.9" customHeight="1">
      <c r="A27" s="52"/>
      <c r="B27" s="49"/>
      <c r="C27" s="24" t="s">
        <v>18</v>
      </c>
      <c r="D27" s="7" t="n">
        <f>21463.0</f>
        <v>21463.0</v>
      </c>
      <c r="E27" s="8" t="n">
        <f>0.0</f>
        <v>0.0</v>
      </c>
      <c r="F27" s="9" t="n">
        <f>0.027</f>
        <v>0.027</v>
      </c>
      <c r="G27" s="7" t="n">
        <f>214518128250.0</f>
        <v>2.1451812825E11</v>
      </c>
      <c r="H27" s="8" t="n">
        <f>0.0</f>
        <v>0.0</v>
      </c>
      <c r="I27" s="9" t="n">
        <f>0.039</f>
        <v>0.039</v>
      </c>
    </row>
    <row r="28" spans="1:9" ht="24.9" customHeight="1">
      <c r="A28" s="48" t="s">
        <v>23</v>
      </c>
      <c r="B28" s="49" t="s">
        <v>24</v>
      </c>
      <c r="C28" s="22" t="s">
        <v>15</v>
      </c>
      <c r="D28" s="1" t="n">
        <f>301.0</f>
        <v>301.0</v>
      </c>
      <c r="E28" s="2" t="n">
        <f>150.0</f>
        <v>150.0</v>
      </c>
      <c r="F28" s="3" t="n">
        <f>0.0</f>
        <v>0.0</v>
      </c>
      <c r="G28" s="1" t="n">
        <f>678335300.0</f>
        <v>6.783353E8</v>
      </c>
      <c r="H28" s="2" t="n">
        <f>93196800.0</f>
        <v>9.31968E7</v>
      </c>
      <c r="I28" s="3" t="n">
        <f>0.0</f>
        <v>0.0</v>
      </c>
    </row>
    <row r="29" spans="1:9" ht="24.9" customHeight="1">
      <c r="A29" s="48"/>
      <c r="B29" s="49"/>
      <c r="C29" s="23" t="s">
        <v>16</v>
      </c>
      <c r="D29" s="4" t="n">
        <f>0.0</f>
        <v>0.0</v>
      </c>
      <c r="E29" s="5" t="n">
        <f>0.0</f>
        <v>0.0</v>
      </c>
      <c r="F29" s="6" t="n">
        <f>0.0</f>
        <v>0.0</v>
      </c>
      <c r="G29" s="4" t="n">
        <f>0.0</f>
        <v>0.0</v>
      </c>
      <c r="H29" s="5" t="n">
        <f>0.0</f>
        <v>0.0</v>
      </c>
      <c r="I29" s="6" t="n">
        <f>0.0</f>
        <v>0.0</v>
      </c>
    </row>
    <row r="30" spans="1:9" ht="24.9" customHeight="1">
      <c r="A30" s="48"/>
      <c r="B30" s="49"/>
      <c r="C30" s="23" t="s">
        <v>17</v>
      </c>
      <c r="D30" s="4" t="n">
        <f>0.0</f>
        <v>0.0</v>
      </c>
      <c r="E30" s="5" t="n">
        <f>0.0</f>
        <v>0.0</v>
      </c>
      <c r="F30" s="6" t="n">
        <f>0.0</f>
        <v>0.0</v>
      </c>
      <c r="G30" s="4" t="n">
        <f>0.0</f>
        <v>0.0</v>
      </c>
      <c r="H30" s="5" t="n">
        <f>0.0</f>
        <v>0.0</v>
      </c>
      <c r="I30" s="6" t="n">
        <f>0.0</f>
        <v>0.0</v>
      </c>
    </row>
    <row r="31" spans="1:9" ht="24.9" customHeight="1">
      <c r="A31" s="48"/>
      <c r="B31" s="49"/>
      <c r="C31" s="24" t="s">
        <v>18</v>
      </c>
      <c r="D31" s="7" t="n">
        <f>301.0</f>
        <v>301.0</v>
      </c>
      <c r="E31" s="8" t="n">
        <f>150.0</f>
        <v>150.0</v>
      </c>
      <c r="F31" s="9" t="n">
        <f>0.0</f>
        <v>0.0</v>
      </c>
      <c r="G31" s="7" t="n">
        <f>678335300.0</f>
        <v>6.783353E8</v>
      </c>
      <c r="H31" s="8" t="n">
        <f>93196800.0</f>
        <v>9.31968E7</v>
      </c>
      <c r="I31" s="9" t="n">
        <f>0.0</f>
        <v>0.0</v>
      </c>
    </row>
  </sheetData>
  <mergeCells count="16">
    <mergeCell ref="A28:A31"/>
    <mergeCell ref="B28:B31"/>
    <mergeCell ref="A12:A15"/>
    <mergeCell ref="B12:B15"/>
    <mergeCell ref="A16:A27"/>
    <mergeCell ref="B16:B19"/>
    <mergeCell ref="B20:B23"/>
    <mergeCell ref="B24:B27"/>
    <mergeCell ref="A1:I1"/>
    <mergeCell ref="A2:I2"/>
    <mergeCell ref="A3:I3"/>
    <mergeCell ref="A4:I4"/>
    <mergeCell ref="D10:E10"/>
    <mergeCell ref="F10:F11"/>
    <mergeCell ref="G10:H10"/>
    <mergeCell ref="I10:I11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25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summary_data_Futures!A3:I3</f>
        <v>46255.0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summary_data_Futures!A4:I4</f>
        <v>46255.0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26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27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</row>
    <row r="9" spans="1:9" ht="24.9" customHeight="1">
      <c r="A9" s="18"/>
      <c r="B9" s="18" t="s">
        <v>7</v>
      </c>
      <c r="C9" s="18" t="s">
        <v>0</v>
      </c>
      <c r="D9" s="43" t="s">
        <v>8</v>
      </c>
      <c r="E9" s="44"/>
      <c r="F9" s="45" t="s">
        <v>9</v>
      </c>
      <c r="G9" s="47" t="s">
        <v>10</v>
      </c>
      <c r="H9" s="44"/>
      <c r="I9" s="45" t="s">
        <v>113</v>
      </c>
    </row>
    <row r="10" spans="1:9" ht="24.9" customHeight="1">
      <c r="A10" s="19"/>
      <c r="B10" s="19" t="s">
        <v>11</v>
      </c>
      <c r="C10" s="19" t="s">
        <v>12</v>
      </c>
      <c r="D10" s="20" t="s">
        <v>102</v>
      </c>
      <c r="E10" s="21" t="s">
        <v>101</v>
      </c>
      <c r="F10" s="46"/>
      <c r="G10" s="20" t="s">
        <v>114</v>
      </c>
      <c r="H10" s="21" t="s">
        <v>101</v>
      </c>
      <c r="I10" s="46"/>
    </row>
    <row r="11" spans="1:9" ht="24.9" customHeight="1">
      <c r="A11" s="50" t="s">
        <v>13</v>
      </c>
      <c r="B11" s="49" t="s">
        <v>29</v>
      </c>
      <c r="C11" s="22" t="s">
        <v>15</v>
      </c>
      <c r="D11" s="1" t="n">
        <f>17905</f>
        <v>17905.0</v>
      </c>
      <c r="E11" s="2" t="n">
        <f>3110</f>
        <v>3110.0</v>
      </c>
      <c r="F11" s="3" t="n">
        <f>1</f>
        <v>1.0</v>
      </c>
      <c r="G11" s="1" t="n">
        <f>5153057680</f>
        <v>5.15305768E9</v>
      </c>
      <c r="H11" s="2" t="n">
        <f>3231494480</f>
        <v>3.23149448E9</v>
      </c>
      <c r="I11" s="3" t="n">
        <f>1</f>
        <v>1.0</v>
      </c>
    </row>
    <row r="12" spans="1:9" ht="24.9" customHeight="1">
      <c r="A12" s="51"/>
      <c r="B12" s="49"/>
      <c r="C12" s="23" t="s">
        <v>16</v>
      </c>
      <c r="D12" s="4" t="n">
        <f>0</f>
        <v>0.0</v>
      </c>
      <c r="E12" s="5" t="n">
        <f>0</f>
        <v>0.0</v>
      </c>
      <c r="F12" s="6" t="n">
        <f>0</f>
        <v>0.0</v>
      </c>
      <c r="G12" s="4" t="n">
        <f>0</f>
        <v>0.0</v>
      </c>
      <c r="H12" s="5" t="n">
        <f>0</f>
        <v>0.0</v>
      </c>
      <c r="I12" s="6" t="n">
        <f>0</f>
        <v>0.0</v>
      </c>
    </row>
    <row r="13" spans="1:9" ht="24.9" customHeight="1">
      <c r="A13" s="51"/>
      <c r="B13" s="49"/>
      <c r="C13" s="23" t="s">
        <v>17</v>
      </c>
      <c r="D13" s="4" t="n">
        <f>0</f>
        <v>0.0</v>
      </c>
      <c r="E13" s="5" t="n">
        <f>0</f>
        <v>0.0</v>
      </c>
      <c r="F13" s="6" t="n">
        <f>0</f>
        <v>0.0</v>
      </c>
      <c r="G13" s="4" t="n">
        <f>0</f>
        <v>0.0</v>
      </c>
      <c r="H13" s="5" t="n">
        <f>0</f>
        <v>0.0</v>
      </c>
      <c r="I13" s="6" t="n">
        <f>0</f>
        <v>0.0</v>
      </c>
    </row>
    <row r="14" spans="1:9" ht="24.9" customHeight="1">
      <c r="A14" s="52"/>
      <c r="B14" s="49"/>
      <c r="C14" s="24" t="s">
        <v>18</v>
      </c>
      <c r="D14" s="7" t="n">
        <f>17905</f>
        <v>17905.0</v>
      </c>
      <c r="E14" s="8" t="n">
        <f>3110</f>
        <v>3110.0</v>
      </c>
      <c r="F14" s="9" t="n">
        <f>1</f>
        <v>1.0</v>
      </c>
      <c r="G14" s="7" t="n">
        <f>5153057680</f>
        <v>5.15305768E9</v>
      </c>
      <c r="H14" s="8" t="n">
        <f>3231494480</f>
        <v>3.23149448E9</v>
      </c>
      <c r="I14" s="9" t="n">
        <f>1</f>
        <v>1.0</v>
      </c>
    </row>
    <row r="15" spans="1:9" ht="24.9" customHeight="1">
      <c r="A15" s="50" t="s">
        <v>19</v>
      </c>
      <c r="B15" s="49" t="s">
        <v>30</v>
      </c>
      <c r="C15" s="22" t="s">
        <v>15</v>
      </c>
      <c r="D15" s="1" t="n">
        <f>0</f>
        <v>0.0</v>
      </c>
      <c r="E15" s="2" t="n">
        <f>0</f>
        <v>0.0</v>
      </c>
      <c r="F15" s="3" t="n">
        <f>0</f>
        <v>0.0</v>
      </c>
      <c r="G15" s="1" t="n">
        <f>0</f>
        <v>0.0</v>
      </c>
      <c r="H15" s="2" t="n">
        <f>0</f>
        <v>0.0</v>
      </c>
      <c r="I15" s="3" t="n">
        <f>0</f>
        <v>0.0</v>
      </c>
    </row>
    <row r="16" spans="1:9" ht="24.9" customHeight="1">
      <c r="A16" s="51"/>
      <c r="B16" s="49"/>
      <c r="C16" s="23" t="s">
        <v>16</v>
      </c>
      <c r="D16" s="4" t="n">
        <f>0</f>
        <v>0.0</v>
      </c>
      <c r="E16" s="5" t="n">
        <f>0</f>
        <v>0.0</v>
      </c>
      <c r="F16" s="6" t="n">
        <f>0</f>
        <v>0.0</v>
      </c>
      <c r="G16" s="4" t="n">
        <f>0</f>
        <v>0.0</v>
      </c>
      <c r="H16" s="5" t="n">
        <f>0</f>
        <v>0.0</v>
      </c>
      <c r="I16" s="6" t="n">
        <f>0</f>
        <v>0.0</v>
      </c>
    </row>
    <row r="17" spans="1:9" ht="24.9" customHeight="1">
      <c r="A17" s="51"/>
      <c r="B17" s="49"/>
      <c r="C17" s="23" t="s">
        <v>17</v>
      </c>
      <c r="D17" s="4" t="n">
        <f>0</f>
        <v>0.0</v>
      </c>
      <c r="E17" s="5" t="n">
        <f>0</f>
        <v>0.0</v>
      </c>
      <c r="F17" s="6" t="n">
        <f>0</f>
        <v>0.0</v>
      </c>
      <c r="G17" s="4" t="n">
        <f>0</f>
        <v>0.0</v>
      </c>
      <c r="H17" s="5" t="n">
        <f>0</f>
        <v>0.0</v>
      </c>
      <c r="I17" s="6" t="n">
        <f>0</f>
        <v>0.0</v>
      </c>
    </row>
    <row r="18" spans="1:9" ht="24.9" customHeight="1">
      <c r="A18" s="51"/>
      <c r="B18" s="49"/>
      <c r="C18" s="24" t="s">
        <v>18</v>
      </c>
      <c r="D18" s="7" t="n">
        <f>0</f>
        <v>0.0</v>
      </c>
      <c r="E18" s="8" t="n">
        <f>0</f>
        <v>0.0</v>
      </c>
      <c r="F18" s="9" t="n">
        <f>0</f>
        <v>0.0</v>
      </c>
      <c r="G18" s="7" t="n">
        <f>0</f>
        <v>0.0</v>
      </c>
      <c r="H18" s="8" t="n">
        <f>0</f>
        <v>0.0</v>
      </c>
      <c r="I18" s="9" t="n">
        <f>0</f>
        <v>0.0</v>
      </c>
    </row>
    <row r="19" spans="1:9" ht="24.9" customHeight="1">
      <c r="A19" s="51"/>
      <c r="B19" s="49" t="s">
        <v>31</v>
      </c>
      <c r="C19" s="22" t="s">
        <v>15</v>
      </c>
      <c r="D19" s="1" t="n">
        <f>17905</f>
        <v>17905.0</v>
      </c>
      <c r="E19" s="2" t="n">
        <f>3110</f>
        <v>3110.0</v>
      </c>
      <c r="F19" s="3" t="n">
        <f>1</f>
        <v>1.0</v>
      </c>
      <c r="G19" s="1" t="n">
        <f>5153057680</f>
        <v>5.15305768E9</v>
      </c>
      <c r="H19" s="2" t="n">
        <f>3231494480</f>
        <v>3.23149448E9</v>
      </c>
      <c r="I19" s="3" t="n">
        <f>1</f>
        <v>1.0</v>
      </c>
    </row>
    <row r="20" spans="1:9" ht="24.9" customHeight="1">
      <c r="A20" s="51"/>
      <c r="B20" s="49"/>
      <c r="C20" s="23" t="s">
        <v>16</v>
      </c>
      <c r="D20" s="4" t="n">
        <f>0</f>
        <v>0.0</v>
      </c>
      <c r="E20" s="5" t="n">
        <f>0</f>
        <v>0.0</v>
      </c>
      <c r="F20" s="6" t="n">
        <f>0</f>
        <v>0.0</v>
      </c>
      <c r="G20" s="4" t="n">
        <f>0</f>
        <v>0.0</v>
      </c>
      <c r="H20" s="5" t="n">
        <f>0</f>
        <v>0.0</v>
      </c>
      <c r="I20" s="6" t="n">
        <f>0</f>
        <v>0.0</v>
      </c>
    </row>
    <row r="21" spans="1:9" ht="24.9" customHeight="1">
      <c r="A21" s="51"/>
      <c r="B21" s="49"/>
      <c r="C21" s="23" t="s">
        <v>17</v>
      </c>
      <c r="D21" s="4" t="n">
        <f>0</f>
        <v>0.0</v>
      </c>
      <c r="E21" s="5" t="n">
        <f>0</f>
        <v>0.0</v>
      </c>
      <c r="F21" s="6" t="n">
        <f>0</f>
        <v>0.0</v>
      </c>
      <c r="G21" s="4" t="n">
        <f>0</f>
        <v>0.0</v>
      </c>
      <c r="H21" s="5" t="n">
        <f>0</f>
        <v>0.0</v>
      </c>
      <c r="I21" s="6" t="n">
        <f>0</f>
        <v>0.0</v>
      </c>
    </row>
    <row r="22" spans="1:9" ht="24.9" customHeight="1">
      <c r="A22" s="51"/>
      <c r="B22" s="49"/>
      <c r="C22" s="24" t="s">
        <v>18</v>
      </c>
      <c r="D22" s="7" t="n">
        <f>17905</f>
        <v>17905.0</v>
      </c>
      <c r="E22" s="8" t="n">
        <f>3110</f>
        <v>3110.0</v>
      </c>
      <c r="F22" s="9" t="n">
        <f>1</f>
        <v>1.0</v>
      </c>
      <c r="G22" s="7" t="n">
        <f>5153057680</f>
        <v>5.15305768E9</v>
      </c>
      <c r="H22" s="8" t="n">
        <f>3231494480</f>
        <v>3.23149448E9</v>
      </c>
      <c r="I22" s="9" t="n">
        <f>1</f>
        <v>1.0</v>
      </c>
    </row>
    <row r="23" spans="1:9" ht="24.9" customHeight="1">
      <c r="A23" s="51"/>
      <c r="B23" s="49" t="s">
        <v>32</v>
      </c>
      <c r="C23" s="22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51"/>
      <c r="B24" s="49"/>
      <c r="C24" s="23" t="s">
        <v>16</v>
      </c>
      <c r="D24" s="4" t="n">
        <f>0</f>
        <v>0.0</v>
      </c>
      <c r="E24" s="5" t="n">
        <f>0</f>
        <v>0.0</v>
      </c>
      <c r="F24" s="6" t="n">
        <f>0</f>
        <v>0.0</v>
      </c>
      <c r="G24" s="4" t="n">
        <f>0</f>
        <v>0.0</v>
      </c>
      <c r="H24" s="5" t="n">
        <f>0</f>
        <v>0.0</v>
      </c>
      <c r="I24" s="6" t="n">
        <f>0</f>
        <v>0.0</v>
      </c>
    </row>
    <row r="25" spans="1:9" ht="24.9" customHeight="1">
      <c r="A25" s="51"/>
      <c r="B25" s="49"/>
      <c r="C25" s="23" t="s">
        <v>17</v>
      </c>
      <c r="D25" s="4" t="n">
        <f>0</f>
        <v>0.0</v>
      </c>
      <c r="E25" s="5" t="n">
        <f>0</f>
        <v>0.0</v>
      </c>
      <c r="F25" s="6" t="n">
        <f>0</f>
        <v>0.0</v>
      </c>
      <c r="G25" s="4" t="n">
        <f>0</f>
        <v>0.0</v>
      </c>
      <c r="H25" s="5" t="n">
        <f>0</f>
        <v>0.0</v>
      </c>
      <c r="I25" s="6" t="n">
        <f>0</f>
        <v>0.0</v>
      </c>
    </row>
    <row r="26" spans="1:9" ht="24.9" customHeight="1">
      <c r="A26" s="51"/>
      <c r="B26" s="49"/>
      <c r="C26" s="24" t="s">
        <v>18</v>
      </c>
      <c r="D26" s="7" t="n">
        <f>0</f>
        <v>0.0</v>
      </c>
      <c r="E26" s="8" t="n">
        <f>0</f>
        <v>0.0</v>
      </c>
      <c r="F26" s="9" t="n">
        <f>0</f>
        <v>0.0</v>
      </c>
      <c r="G26" s="7" t="n">
        <f>0</f>
        <v>0.0</v>
      </c>
      <c r="H26" s="8" t="n">
        <f>0</f>
        <v>0.0</v>
      </c>
      <c r="I26" s="9" t="n">
        <f>0</f>
        <v>0.0</v>
      </c>
    </row>
    <row r="27" spans="1:9" ht="24.9" customHeight="1">
      <c r="A27" s="51"/>
      <c r="B27" s="49" t="s">
        <v>33</v>
      </c>
      <c r="C27" s="22" t="s">
        <v>15</v>
      </c>
      <c r="D27" s="1" t="n">
        <f>0</f>
        <v>0.0</v>
      </c>
      <c r="E27" s="2" t="n">
        <f>0</f>
        <v>0.0</v>
      </c>
      <c r="F27" s="3" t="n">
        <f>0</f>
        <v>0.0</v>
      </c>
      <c r="G27" s="1" t="n">
        <f>0</f>
        <v>0.0</v>
      </c>
      <c r="H27" s="2" t="n">
        <f>0</f>
        <v>0.0</v>
      </c>
      <c r="I27" s="3" t="n">
        <f>0</f>
        <v>0.0</v>
      </c>
    </row>
    <row r="28" spans="1:9" ht="24.9" customHeight="1">
      <c r="A28" s="51"/>
      <c r="B28" s="49"/>
      <c r="C28" s="23" t="s">
        <v>16</v>
      </c>
      <c r="D28" s="4" t="n">
        <f>0</f>
        <v>0.0</v>
      </c>
      <c r="E28" s="5" t="n">
        <f>0</f>
        <v>0.0</v>
      </c>
      <c r="F28" s="6" t="n">
        <f>0</f>
        <v>0.0</v>
      </c>
      <c r="G28" s="4" t="n">
        <f>0</f>
        <v>0.0</v>
      </c>
      <c r="H28" s="5" t="n">
        <f>0</f>
        <v>0.0</v>
      </c>
      <c r="I28" s="6" t="n">
        <f>0</f>
        <v>0.0</v>
      </c>
    </row>
    <row r="29" spans="1:9" ht="24.9" customHeight="1">
      <c r="A29" s="51"/>
      <c r="B29" s="49"/>
      <c r="C29" s="23" t="s">
        <v>17</v>
      </c>
      <c r="D29" s="4" t="n">
        <f>0</f>
        <v>0.0</v>
      </c>
      <c r="E29" s="5" t="n">
        <f>0</f>
        <v>0.0</v>
      </c>
      <c r="F29" s="6" t="n">
        <f>0</f>
        <v>0.0</v>
      </c>
      <c r="G29" s="4" t="n">
        <f>0</f>
        <v>0.0</v>
      </c>
      <c r="H29" s="5" t="n">
        <f>0</f>
        <v>0.0</v>
      </c>
      <c r="I29" s="6" t="n">
        <f>0</f>
        <v>0.0</v>
      </c>
    </row>
    <row r="30" spans="1:9" ht="24.9" customHeight="1">
      <c r="A30" s="52"/>
      <c r="B30" s="49"/>
      <c r="C30" s="24" t="s">
        <v>18</v>
      </c>
      <c r="D30" s="7" t="n">
        <f>0</f>
        <v>0.0</v>
      </c>
      <c r="E30" s="8" t="n">
        <f>0</f>
        <v>0.0</v>
      </c>
      <c r="F30" s="9" t="n">
        <f>0</f>
        <v>0.0</v>
      </c>
      <c r="G30" s="7" t="n">
        <f>0</f>
        <v>0.0</v>
      </c>
      <c r="H30" s="8" t="n">
        <f>0</f>
        <v>0.0</v>
      </c>
      <c r="I30" s="9" t="n">
        <f>0</f>
        <v>0.0</v>
      </c>
    </row>
  </sheetData>
  <mergeCells count="15">
    <mergeCell ref="A11:A14"/>
    <mergeCell ref="B11:B14"/>
    <mergeCell ref="A15:A30"/>
    <mergeCell ref="B15:B18"/>
    <mergeCell ref="B19:B22"/>
    <mergeCell ref="B23:B26"/>
    <mergeCell ref="B27:B30"/>
    <mergeCell ref="A1:I1"/>
    <mergeCell ref="A2:I2"/>
    <mergeCell ref="A3:I3"/>
    <mergeCell ref="A4:I4"/>
    <mergeCell ref="D9:E9"/>
    <mergeCell ref="F9:F10"/>
    <mergeCell ref="G9:H9"/>
    <mergeCell ref="I9:I1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10" width="4.6640625" collapsed="true"/>
    <col min="2" max="2" customWidth="true" style="10" width="7.88671875" collapsed="true"/>
    <col min="3" max="3" customWidth="true" style="10" width="29.77734375" collapsed="true"/>
    <col min="4" max="4" bestFit="true" customWidth="true" style="10" width="14.6640625" collapsed="true"/>
    <col min="5" max="8" customWidth="true" style="10" width="21.109375" collapsed="true"/>
    <col min="9" max="16384" style="10" width="9.0" collapsed="true"/>
  </cols>
  <sheetData>
    <row r="1" spans="1:8" ht="28.5" customHeight="1">
      <c r="A1" s="40" t="s">
        <v>34</v>
      </c>
      <c r="B1" s="40"/>
      <c r="C1" s="40"/>
      <c r="D1" s="40"/>
      <c r="E1" s="40"/>
      <c r="F1" s="40"/>
      <c r="G1" s="40"/>
      <c r="H1" s="40"/>
    </row>
    <row r="2" spans="1:8" ht="23.1" customHeight="1">
      <c r="A2" s="40" t="s">
        <v>2</v>
      </c>
      <c r="B2" s="40"/>
      <c r="C2" s="40"/>
      <c r="D2" s="40"/>
      <c r="E2" s="40"/>
      <c r="F2" s="40"/>
      <c r="G2" s="40"/>
      <c r="H2" s="40"/>
    </row>
    <row r="3" spans="1:8" ht="16.5" customHeight="1">
      <c r="A3" s="56" t="n">
        <f>summary_data_Futures!A3:I3</f>
        <v>46255.0</v>
      </c>
      <c r="B3" s="41"/>
      <c r="C3" s="41"/>
      <c r="D3" s="41"/>
      <c r="E3" s="41"/>
      <c r="F3" s="41"/>
      <c r="G3" s="41"/>
      <c r="H3" s="41"/>
    </row>
    <row r="4" spans="1:8" ht="16.5" customHeight="1">
      <c r="A4" s="42" t="n">
        <f>summary_data_Futures!A4:I4</f>
        <v>46255.0</v>
      </c>
      <c r="B4" s="42"/>
      <c r="C4" s="42"/>
      <c r="D4" s="42"/>
      <c r="E4" s="42"/>
      <c r="F4" s="42"/>
      <c r="G4" s="42"/>
      <c r="H4" s="42"/>
    </row>
    <row r="5" spans="1:8" ht="9.75" customHeight="1">
      <c r="A5" s="25"/>
      <c r="B5" s="11"/>
      <c r="C5" s="11"/>
      <c r="D5" s="11"/>
      <c r="E5" s="11"/>
      <c r="F5" s="11"/>
      <c r="G5" s="11"/>
      <c r="H5" s="11"/>
    </row>
    <row r="6" spans="1:8" ht="14.25" customHeight="1">
      <c r="A6" s="13" t="s">
        <v>35</v>
      </c>
      <c r="B6" s="14"/>
      <c r="C6" s="15"/>
      <c r="D6" s="15"/>
      <c r="E6" s="15"/>
      <c r="F6" s="12"/>
      <c r="G6" s="15"/>
      <c r="H6" s="12"/>
    </row>
    <row r="7" spans="1:8" ht="14.25" customHeight="1">
      <c r="A7" s="16" t="s">
        <v>4</v>
      </c>
      <c r="B7" s="16"/>
      <c r="C7" s="17"/>
      <c r="D7" s="17"/>
      <c r="E7" s="17"/>
      <c r="F7" s="17"/>
      <c r="G7" s="17"/>
      <c r="H7" s="17"/>
    </row>
    <row r="8" spans="1:8" ht="14.25" customHeight="1">
      <c r="A8" s="16" t="s">
        <v>5</v>
      </c>
      <c r="B8" s="16"/>
      <c r="C8" s="17"/>
      <c r="D8" s="17"/>
      <c r="E8" s="17"/>
      <c r="F8" s="17"/>
      <c r="G8" s="17"/>
      <c r="H8" s="17"/>
    </row>
    <row r="9" spans="1:8" ht="14.25" customHeight="1">
      <c r="A9" s="16" t="s">
        <v>6</v>
      </c>
      <c r="B9" s="16"/>
      <c r="C9" s="17"/>
      <c r="D9" s="17"/>
      <c r="E9" s="17"/>
      <c r="F9" s="17"/>
      <c r="G9" s="17"/>
      <c r="H9" s="17"/>
    </row>
    <row r="10" spans="1:8" ht="24.9" customHeight="1">
      <c r="A10" s="26"/>
      <c r="B10" s="27"/>
      <c r="C10" s="18" t="s">
        <v>7</v>
      </c>
      <c r="D10" s="18" t="s">
        <v>0</v>
      </c>
      <c r="E10" s="43" t="s">
        <v>8</v>
      </c>
      <c r="F10" s="44"/>
      <c r="G10" s="47" t="s">
        <v>10</v>
      </c>
      <c r="H10" s="44"/>
    </row>
    <row r="11" spans="1:8" ht="24.9" customHeight="1">
      <c r="A11" s="28"/>
      <c r="B11" s="29"/>
      <c r="C11" s="19" t="s">
        <v>11</v>
      </c>
      <c r="D11" s="19" t="s">
        <v>12</v>
      </c>
      <c r="E11" s="20" t="s">
        <v>102</v>
      </c>
      <c r="F11" s="21" t="s">
        <v>101</v>
      </c>
      <c r="G11" s="20" t="s">
        <v>114</v>
      </c>
      <c r="H11" s="21" t="s">
        <v>101</v>
      </c>
    </row>
    <row r="12" spans="1:8" ht="24.9" customHeight="1">
      <c r="A12" s="58" t="s">
        <v>19</v>
      </c>
      <c r="B12" s="53" t="s">
        <v>36</v>
      </c>
      <c r="C12" s="49" t="s">
        <v>37</v>
      </c>
      <c r="D12" s="22" t="s">
        <v>15</v>
      </c>
      <c r="E12" s="1" t="n">
        <v>13073.0</v>
      </c>
      <c r="F12" s="2" t="n">
        <f>2399</f>
        <v>2399.0</v>
      </c>
      <c r="G12" s="1" t="n">
        <v>8.573030521E11</v>
      </c>
      <c r="H12" s="2" t="n">
        <f>157807840100</f>
        <v>1.578078401E11</v>
      </c>
    </row>
    <row r="13" spans="1:8" ht="24.9" customHeight="1">
      <c r="A13" s="58"/>
      <c r="B13" s="54"/>
      <c r="C13" s="49"/>
      <c r="D13" s="23" t="s">
        <v>16</v>
      </c>
      <c r="E13" s="4" t="n">
        <v>0.0</v>
      </c>
      <c r="F13" s="5" t="n">
        <f>0</f>
        <v>0.0</v>
      </c>
      <c r="G13" s="4" t="n">
        <v>0.0</v>
      </c>
      <c r="H13" s="5" t="n">
        <f>0</f>
        <v>0.0</v>
      </c>
    </row>
    <row r="14" spans="1:8" ht="24.9" customHeight="1">
      <c r="A14" s="58"/>
      <c r="B14" s="54"/>
      <c r="C14" s="49"/>
      <c r="D14" s="23" t="s">
        <v>17</v>
      </c>
      <c r="E14" s="4" t="n">
        <v>0.0</v>
      </c>
      <c r="F14" s="5" t="n">
        <f>0</f>
        <v>0.0</v>
      </c>
      <c r="G14" s="4" t="n">
        <v>0.0</v>
      </c>
      <c r="H14" s="5" t="n">
        <f>0</f>
        <v>0.0</v>
      </c>
    </row>
    <row r="15" spans="1:8" ht="24.9" customHeight="1">
      <c r="A15" s="58"/>
      <c r="B15" s="54"/>
      <c r="C15" s="49"/>
      <c r="D15" s="24" t="s">
        <v>18</v>
      </c>
      <c r="E15" s="7" t="n">
        <v>13073.0</v>
      </c>
      <c r="F15" s="8" t="n">
        <f>2399</f>
        <v>2399.0</v>
      </c>
      <c r="G15" s="7" t="n">
        <v>8.573030521E11</v>
      </c>
      <c r="H15" s="8" t="n">
        <f>157807840100</f>
        <v>1.578078401E11</v>
      </c>
    </row>
    <row r="16" spans="1:8" ht="24.9" customHeight="1">
      <c r="A16" s="58"/>
      <c r="B16" s="54"/>
      <c r="C16" s="49" t="s">
        <v>38</v>
      </c>
      <c r="D16" s="22" t="s">
        <v>15</v>
      </c>
      <c r="E16" s="1" t="n">
        <v>284541.0</v>
      </c>
      <c r="F16" s="2" t="n">
        <f>40409</f>
        <v>40409.0</v>
      </c>
      <c r="G16" s="1" t="n">
        <v>1.86541057456E12</v>
      </c>
      <c r="H16" s="2" t="n">
        <f>264895349060</f>
        <v>2.6489534906E11</v>
      </c>
    </row>
    <row r="17" spans="1:8" ht="24.9" customHeight="1">
      <c r="A17" s="58"/>
      <c r="B17" s="54"/>
      <c r="C17" s="49"/>
      <c r="D17" s="23" t="s">
        <v>16</v>
      </c>
      <c r="E17" s="4" t="n">
        <v>0.0</v>
      </c>
      <c r="F17" s="5" t="n">
        <f>0</f>
        <v>0.0</v>
      </c>
      <c r="G17" s="4" t="n">
        <v>0.0</v>
      </c>
      <c r="H17" s="5" t="n">
        <f>0</f>
        <v>0.0</v>
      </c>
    </row>
    <row r="18" spans="1:8" ht="24.9" customHeight="1">
      <c r="A18" s="58"/>
      <c r="B18" s="54"/>
      <c r="C18" s="49"/>
      <c r="D18" s="23" t="s">
        <v>17</v>
      </c>
      <c r="E18" s="4" t="n">
        <v>0.0</v>
      </c>
      <c r="F18" s="5" t="n">
        <f>0</f>
        <v>0.0</v>
      </c>
      <c r="G18" s="4" t="n">
        <v>0.0</v>
      </c>
      <c r="H18" s="5" t="n">
        <f>0</f>
        <v>0.0</v>
      </c>
    </row>
    <row r="19" spans="1:8" ht="24.9" customHeight="1">
      <c r="A19" s="58"/>
      <c r="B19" s="54"/>
      <c r="C19" s="49"/>
      <c r="D19" s="24" t="s">
        <v>18</v>
      </c>
      <c r="E19" s="7" t="n">
        <v>284541.0</v>
      </c>
      <c r="F19" s="8" t="n">
        <f>40409</f>
        <v>40409.0</v>
      </c>
      <c r="G19" s="7" t="n">
        <v>1.86541057456E12</v>
      </c>
      <c r="H19" s="8" t="n">
        <f>264895349060</f>
        <v>2.6489534906E11</v>
      </c>
    </row>
    <row r="20" spans="1:8" ht="24.9" customHeight="1">
      <c r="A20" s="58"/>
      <c r="B20" s="54"/>
      <c r="C20" s="49" t="s">
        <v>39</v>
      </c>
      <c r="D20" s="22" t="s">
        <v>15</v>
      </c>
      <c r="E20" s="1" t="n">
        <v>435749.0</v>
      </c>
      <c r="F20" s="2" t="str">
        <f>"－"</f>
        <v>－</v>
      </c>
      <c r="G20" s="1" t="n">
        <v>2.857300874E11</v>
      </c>
      <c r="H20" s="2" t="str">
        <f>"－"</f>
        <v>－</v>
      </c>
    </row>
    <row r="21" spans="1:8" ht="24.9" customHeight="1">
      <c r="A21" s="58"/>
      <c r="B21" s="54"/>
      <c r="C21" s="49"/>
      <c r="D21" s="23" t="s">
        <v>16</v>
      </c>
      <c r="E21" s="4" t="n">
        <v>0.0</v>
      </c>
      <c r="F21" s="5" t="str">
        <f>"－"</f>
        <v>－</v>
      </c>
      <c r="G21" s="4" t="n">
        <v>0.0</v>
      </c>
      <c r="H21" s="5" t="str">
        <f>"－"</f>
        <v>－</v>
      </c>
    </row>
    <row r="22" spans="1:8" ht="24.9" customHeight="1">
      <c r="A22" s="58"/>
      <c r="B22" s="54"/>
      <c r="C22" s="49"/>
      <c r="D22" s="23" t="s">
        <v>17</v>
      </c>
      <c r="E22" s="4" t="n">
        <v>0.0</v>
      </c>
      <c r="F22" s="5" t="str">
        <f>"－"</f>
        <v>－</v>
      </c>
      <c r="G22" s="4" t="n">
        <v>0.0</v>
      </c>
      <c r="H22" s="5" t="str">
        <f>"－"</f>
        <v>－</v>
      </c>
    </row>
    <row r="23" spans="1:8" ht="24.9" customHeight="1">
      <c r="A23" s="58"/>
      <c r="B23" s="54"/>
      <c r="C23" s="49"/>
      <c r="D23" s="24" t="s">
        <v>18</v>
      </c>
      <c r="E23" s="7" t="n">
        <v>435749.0</v>
      </c>
      <c r="F23" s="8" t="str">
        <f>"－"</f>
        <v>－</v>
      </c>
      <c r="G23" s="7" t="n">
        <v>2.857300874E11</v>
      </c>
      <c r="H23" s="8" t="str">
        <f>"－"</f>
        <v>－</v>
      </c>
    </row>
    <row r="24" spans="1:8" ht="24.9" customHeight="1">
      <c r="A24" s="58"/>
      <c r="B24" s="54"/>
      <c r="C24" s="49" t="s">
        <v>40</v>
      </c>
      <c r="D24" s="22" t="s">
        <v>15</v>
      </c>
      <c r="E24" s="1" t="n">
        <v>12279.0</v>
      </c>
      <c r="F24" s="2" t="n">
        <f>186</f>
        <v>186.0</v>
      </c>
      <c r="G24" s="1" t="n">
        <v>4.964371354E11</v>
      </c>
      <c r="H24" s="2" t="n">
        <f>7539864400</f>
        <v>7.5398644E9</v>
      </c>
    </row>
    <row r="25" spans="1:8" ht="24.9" customHeight="1">
      <c r="A25" s="58"/>
      <c r="B25" s="54"/>
      <c r="C25" s="49"/>
      <c r="D25" s="23" t="s">
        <v>16</v>
      </c>
      <c r="E25" s="4" t="n">
        <v>0.0</v>
      </c>
      <c r="F25" s="5" t="n">
        <f>0</f>
        <v>0.0</v>
      </c>
      <c r="G25" s="4" t="n">
        <v>0.0</v>
      </c>
      <c r="H25" s="5" t="n">
        <f>0</f>
        <v>0.0</v>
      </c>
    </row>
    <row r="26" spans="1:8" ht="24.9" customHeight="1">
      <c r="A26" s="58"/>
      <c r="B26" s="54"/>
      <c r="C26" s="49"/>
      <c r="D26" s="23" t="s">
        <v>17</v>
      </c>
      <c r="E26" s="4" t="n">
        <v>0.0</v>
      </c>
      <c r="F26" s="5" t="n">
        <f>0</f>
        <v>0.0</v>
      </c>
      <c r="G26" s="4" t="n">
        <v>0.0</v>
      </c>
      <c r="H26" s="5" t="n">
        <f>0</f>
        <v>0.0</v>
      </c>
    </row>
    <row r="27" spans="1:8" ht="24.9" customHeight="1">
      <c r="A27" s="58"/>
      <c r="B27" s="54"/>
      <c r="C27" s="49"/>
      <c r="D27" s="24" t="s">
        <v>18</v>
      </c>
      <c r="E27" s="7" t="n">
        <v>12279.0</v>
      </c>
      <c r="F27" s="8" t="n">
        <f>186</f>
        <v>186.0</v>
      </c>
      <c r="G27" s="7" t="n">
        <v>4.964371354E11</v>
      </c>
      <c r="H27" s="8" t="n">
        <f>7539864400</f>
        <v>7.5398644E9</v>
      </c>
    </row>
    <row r="28" spans="1:8" ht="24.9" customHeight="1">
      <c r="A28" s="58"/>
      <c r="B28" s="54"/>
      <c r="C28" s="49" t="s">
        <v>41</v>
      </c>
      <c r="D28" s="22" t="s">
        <v>15</v>
      </c>
      <c r="E28" s="1" t="n">
        <v>7005.0</v>
      </c>
      <c r="F28" s="2" t="n">
        <f>360</f>
        <v>360.0</v>
      </c>
      <c r="G28" s="1" t="n">
        <v>2.831193835E10</v>
      </c>
      <c r="H28" s="2" t="n">
        <f>1453412850</f>
        <v>1.45341285E9</v>
      </c>
    </row>
    <row r="29" spans="1:8" ht="24.9" customHeight="1">
      <c r="A29" s="58"/>
      <c r="B29" s="54"/>
      <c r="C29" s="49"/>
      <c r="D29" s="23" t="s">
        <v>16</v>
      </c>
      <c r="E29" s="4" t="n">
        <v>0.0</v>
      </c>
      <c r="F29" s="5" t="n">
        <f>0</f>
        <v>0.0</v>
      </c>
      <c r="G29" s="4" t="n">
        <v>0.0</v>
      </c>
      <c r="H29" s="5" t="n">
        <f>0</f>
        <v>0.0</v>
      </c>
    </row>
    <row r="30" spans="1:8" ht="24.9" customHeight="1">
      <c r="A30" s="58"/>
      <c r="B30" s="54"/>
      <c r="C30" s="49"/>
      <c r="D30" s="23" t="s">
        <v>17</v>
      </c>
      <c r="E30" s="4" t="n">
        <v>0.0</v>
      </c>
      <c r="F30" s="5" t="n">
        <f>0</f>
        <v>0.0</v>
      </c>
      <c r="G30" s="4" t="n">
        <v>0.0</v>
      </c>
      <c r="H30" s="5" t="n">
        <f>0</f>
        <v>0.0</v>
      </c>
    </row>
    <row r="31" spans="1:8" ht="24.9" customHeight="1">
      <c r="A31" s="58"/>
      <c r="B31" s="54"/>
      <c r="C31" s="49"/>
      <c r="D31" s="24" t="s">
        <v>18</v>
      </c>
      <c r="E31" s="7" t="n">
        <v>7005.0</v>
      </c>
      <c r="F31" s="8" t="n">
        <f>360</f>
        <v>360.0</v>
      </c>
      <c r="G31" s="7" t="n">
        <v>2.831193835E10</v>
      </c>
      <c r="H31" s="8" t="n">
        <f>1453412850</f>
        <v>1.45341285E9</v>
      </c>
    </row>
    <row r="32" spans="1:8" ht="24.9" customHeight="1">
      <c r="A32" s="58"/>
      <c r="B32" s="54"/>
      <c r="C32" s="49" t="s">
        <v>42</v>
      </c>
      <c r="D32" s="22" t="s">
        <v>15</v>
      </c>
      <c r="E32" s="1" t="n">
        <v>0.0</v>
      </c>
      <c r="F32" s="2" t="n">
        <f>0</f>
        <v>0.0</v>
      </c>
      <c r="G32" s="1" t="n">
        <v>0.0</v>
      </c>
      <c r="H32" s="2" t="n">
        <f>0</f>
        <v>0.0</v>
      </c>
    </row>
    <row r="33" spans="1:8" ht="24.9" customHeight="1">
      <c r="A33" s="58"/>
      <c r="B33" s="54"/>
      <c r="C33" s="49"/>
      <c r="D33" s="23" t="s">
        <v>16</v>
      </c>
      <c r="E33" s="4" t="n">
        <v>0.0</v>
      </c>
      <c r="F33" s="5" t="n">
        <f>0</f>
        <v>0.0</v>
      </c>
      <c r="G33" s="4" t="n">
        <v>0.0</v>
      </c>
      <c r="H33" s="5" t="n">
        <f>0</f>
        <v>0.0</v>
      </c>
    </row>
    <row r="34" spans="1:8" ht="24.9" customHeight="1">
      <c r="A34" s="58"/>
      <c r="B34" s="54"/>
      <c r="C34" s="49"/>
      <c r="D34" s="23" t="s">
        <v>17</v>
      </c>
      <c r="E34" s="4" t="n">
        <v>0.0</v>
      </c>
      <c r="F34" s="5" t="n">
        <f>0</f>
        <v>0.0</v>
      </c>
      <c r="G34" s="4" t="n">
        <v>0.0</v>
      </c>
      <c r="H34" s="5" t="n">
        <f>0</f>
        <v>0.0</v>
      </c>
    </row>
    <row r="35" spans="1:8" ht="24.9" customHeight="1">
      <c r="A35" s="58"/>
      <c r="B35" s="54"/>
      <c r="C35" s="49"/>
      <c r="D35" s="24" t="s">
        <v>18</v>
      </c>
      <c r="E35" s="7" t="n">
        <v>0.0</v>
      </c>
      <c r="F35" s="8" t="n">
        <f>0</f>
        <v>0.0</v>
      </c>
      <c r="G35" s="7" t="n">
        <v>0.0</v>
      </c>
      <c r="H35" s="8" t="n">
        <f>0</f>
        <v>0.0</v>
      </c>
    </row>
    <row r="36" spans="1:8" ht="24.9" customHeight="1">
      <c r="A36" s="58"/>
      <c r="B36" s="54"/>
      <c r="C36" s="49" t="s">
        <v>43</v>
      </c>
      <c r="D36" s="22" t="s">
        <v>15</v>
      </c>
      <c r="E36" s="1" t="n">
        <v>632.0</v>
      </c>
      <c r="F36" s="2" t="n">
        <f>0</f>
        <v>0.0</v>
      </c>
      <c r="G36" s="1" t="n">
        <v>2.3066285E9</v>
      </c>
      <c r="H36" s="2" t="n">
        <f>0</f>
        <v>0.0</v>
      </c>
    </row>
    <row r="37" spans="1:8" ht="24.9" customHeight="1">
      <c r="A37" s="58"/>
      <c r="B37" s="54"/>
      <c r="C37" s="49"/>
      <c r="D37" s="23" t="s">
        <v>16</v>
      </c>
      <c r="E37" s="4" t="n">
        <v>0.0</v>
      </c>
      <c r="F37" s="5" t="n">
        <f>0</f>
        <v>0.0</v>
      </c>
      <c r="G37" s="4" t="n">
        <v>0.0</v>
      </c>
      <c r="H37" s="5" t="n">
        <f>0</f>
        <v>0.0</v>
      </c>
    </row>
    <row r="38" spans="1:8" ht="24.9" customHeight="1">
      <c r="A38" s="58"/>
      <c r="B38" s="54"/>
      <c r="C38" s="49"/>
      <c r="D38" s="23" t="s">
        <v>17</v>
      </c>
      <c r="E38" s="4" t="n">
        <v>0.0</v>
      </c>
      <c r="F38" s="5" t="n">
        <f>0</f>
        <v>0.0</v>
      </c>
      <c r="G38" s="4" t="n">
        <v>0.0</v>
      </c>
      <c r="H38" s="5" t="n">
        <f>0</f>
        <v>0.0</v>
      </c>
    </row>
    <row r="39" spans="1:8" ht="24.9" customHeight="1">
      <c r="A39" s="58"/>
      <c r="B39" s="54"/>
      <c r="C39" s="49"/>
      <c r="D39" s="24" t="s">
        <v>18</v>
      </c>
      <c r="E39" s="7" t="n">
        <v>632.0</v>
      </c>
      <c r="F39" s="8" t="n">
        <f>0</f>
        <v>0.0</v>
      </c>
      <c r="G39" s="7" t="n">
        <v>2.3066285E9</v>
      </c>
      <c r="H39" s="8" t="n">
        <f>0</f>
        <v>0.0</v>
      </c>
    </row>
    <row r="40" spans="1:8" ht="24.9" customHeight="1">
      <c r="A40" s="58"/>
      <c r="B40" s="54"/>
      <c r="C40" s="49" t="s">
        <v>44</v>
      </c>
      <c r="D40" s="22" t="s">
        <v>15</v>
      </c>
      <c r="E40" s="1" t="n">
        <v>0.0</v>
      </c>
      <c r="F40" s="2" t="n">
        <f>0</f>
        <v>0.0</v>
      </c>
      <c r="G40" s="1" t="n">
        <v>0.0</v>
      </c>
      <c r="H40" s="2" t="n">
        <f>0</f>
        <v>0.0</v>
      </c>
    </row>
    <row r="41" spans="1:8" ht="24.9" customHeight="1">
      <c r="A41" s="58"/>
      <c r="B41" s="54"/>
      <c r="C41" s="49"/>
      <c r="D41" s="23" t="s">
        <v>16</v>
      </c>
      <c r="E41" s="4" t="n">
        <v>0.0</v>
      </c>
      <c r="F41" s="5" t="n">
        <f>0</f>
        <v>0.0</v>
      </c>
      <c r="G41" s="4" t="n">
        <v>0.0</v>
      </c>
      <c r="H41" s="5" t="n">
        <f>0</f>
        <v>0.0</v>
      </c>
    </row>
    <row r="42" spans="1:8" ht="24.9" customHeight="1">
      <c r="A42" s="58"/>
      <c r="B42" s="54"/>
      <c r="C42" s="49"/>
      <c r="D42" s="23" t="s">
        <v>17</v>
      </c>
      <c r="E42" s="4" t="n">
        <v>0.0</v>
      </c>
      <c r="F42" s="5" t="n">
        <f>0</f>
        <v>0.0</v>
      </c>
      <c r="G42" s="4" t="n">
        <v>0.0</v>
      </c>
      <c r="H42" s="5" t="n">
        <f>0</f>
        <v>0.0</v>
      </c>
    </row>
    <row r="43" spans="1:8" ht="24.9" customHeight="1">
      <c r="A43" s="58"/>
      <c r="B43" s="54"/>
      <c r="C43" s="49"/>
      <c r="D43" s="24" t="s">
        <v>18</v>
      </c>
      <c r="E43" s="7" t="n">
        <v>0.0</v>
      </c>
      <c r="F43" s="8" t="n">
        <f>0</f>
        <v>0.0</v>
      </c>
      <c r="G43" s="7" t="n">
        <v>0.0</v>
      </c>
      <c r="H43" s="8" t="n">
        <f>0</f>
        <v>0.0</v>
      </c>
    </row>
    <row r="44" spans="1:8" ht="24.9" customHeight="1">
      <c r="A44" s="58"/>
      <c r="B44" s="54"/>
      <c r="C44" s="49" t="s">
        <v>45</v>
      </c>
      <c r="D44" s="22" t="s">
        <v>15</v>
      </c>
      <c r="E44" s="1" t="n">
        <v>220.0</v>
      </c>
      <c r="F44" s="2" t="n">
        <f>220</f>
        <v>220.0</v>
      </c>
      <c r="G44" s="1" t="n">
        <v>1.59016E9</v>
      </c>
      <c r="H44" s="2" t="n">
        <f>1590160000</f>
        <v>1.59016E9</v>
      </c>
    </row>
    <row r="45" spans="1:8" ht="24.9" customHeight="1">
      <c r="A45" s="58"/>
      <c r="B45" s="54"/>
      <c r="C45" s="49"/>
      <c r="D45" s="23" t="s">
        <v>16</v>
      </c>
      <c r="E45" s="4" t="n">
        <v>0.0</v>
      </c>
      <c r="F45" s="5" t="n">
        <f>0</f>
        <v>0.0</v>
      </c>
      <c r="G45" s="4" t="n">
        <v>0.0</v>
      </c>
      <c r="H45" s="5" t="n">
        <f>0</f>
        <v>0.0</v>
      </c>
    </row>
    <row r="46" spans="1:8" ht="24.9" customHeight="1">
      <c r="A46" s="58"/>
      <c r="B46" s="54"/>
      <c r="C46" s="49"/>
      <c r="D46" s="23" t="s">
        <v>17</v>
      </c>
      <c r="E46" s="4" t="n">
        <v>0.0</v>
      </c>
      <c r="F46" s="5" t="n">
        <f>0</f>
        <v>0.0</v>
      </c>
      <c r="G46" s="4" t="n">
        <v>0.0</v>
      </c>
      <c r="H46" s="5" t="n">
        <f>0</f>
        <v>0.0</v>
      </c>
    </row>
    <row r="47" spans="1:8" ht="24.9" customHeight="1">
      <c r="A47" s="58"/>
      <c r="B47" s="54"/>
      <c r="C47" s="49"/>
      <c r="D47" s="24" t="s">
        <v>18</v>
      </c>
      <c r="E47" s="7" t="n">
        <v>220.0</v>
      </c>
      <c r="F47" s="8" t="n">
        <f>220</f>
        <v>220.0</v>
      </c>
      <c r="G47" s="7" t="n">
        <v>1.59016E9</v>
      </c>
      <c r="H47" s="8" t="n">
        <f>1590160000</f>
        <v>1.59016E9</v>
      </c>
    </row>
    <row r="48" spans="1:8" ht="24.9" customHeight="1">
      <c r="A48" s="58"/>
      <c r="B48" s="54"/>
      <c r="C48" s="49" t="s">
        <v>46</v>
      </c>
      <c r="D48" s="22" t="s">
        <v>15</v>
      </c>
      <c r="E48" s="1" t="n">
        <v>0.0</v>
      </c>
      <c r="F48" s="2" t="n">
        <f>0</f>
        <v>0.0</v>
      </c>
      <c r="G48" s="1" t="n">
        <v>0.0</v>
      </c>
      <c r="H48" s="2" t="n">
        <f>0</f>
        <v>0.0</v>
      </c>
    </row>
    <row r="49" spans="1:8" ht="24.9" customHeight="1">
      <c r="A49" s="58"/>
      <c r="B49" s="54"/>
      <c r="C49" s="49"/>
      <c r="D49" s="23" t="s">
        <v>16</v>
      </c>
      <c r="E49" s="4" t="n">
        <v>0.0</v>
      </c>
      <c r="F49" s="5" t="n">
        <f>0</f>
        <v>0.0</v>
      </c>
      <c r="G49" s="4" t="n">
        <v>0.0</v>
      </c>
      <c r="H49" s="5" t="n">
        <f>0</f>
        <v>0.0</v>
      </c>
    </row>
    <row r="50" spans="1:8" ht="24.9" customHeight="1">
      <c r="A50" s="58"/>
      <c r="B50" s="54"/>
      <c r="C50" s="49"/>
      <c r="D50" s="23" t="s">
        <v>17</v>
      </c>
      <c r="E50" s="4" t="n">
        <v>0.0</v>
      </c>
      <c r="F50" s="5" t="n">
        <f>0</f>
        <v>0.0</v>
      </c>
      <c r="G50" s="4" t="n">
        <v>0.0</v>
      </c>
      <c r="H50" s="5" t="n">
        <f>0</f>
        <v>0.0</v>
      </c>
    </row>
    <row r="51" spans="1:8" ht="24.9" customHeight="1">
      <c r="A51" s="58"/>
      <c r="B51" s="54"/>
      <c r="C51" s="49"/>
      <c r="D51" s="24" t="s">
        <v>18</v>
      </c>
      <c r="E51" s="7" t="n">
        <v>0.0</v>
      </c>
      <c r="F51" s="8" t="n">
        <f>0</f>
        <v>0.0</v>
      </c>
      <c r="G51" s="7" t="n">
        <v>0.0</v>
      </c>
      <c r="H51" s="8" t="n">
        <f>0</f>
        <v>0.0</v>
      </c>
    </row>
    <row r="52" spans="1:8" ht="24.9" customHeight="1">
      <c r="A52" s="58"/>
      <c r="B52" s="54"/>
      <c r="C52" s="49" t="s">
        <v>47</v>
      </c>
      <c r="D52" s="22" t="s">
        <v>15</v>
      </c>
      <c r="E52" s="1" t="n">
        <v>0.0</v>
      </c>
      <c r="F52" s="2" t="n">
        <f>0</f>
        <v>0.0</v>
      </c>
      <c r="G52" s="1" t="n">
        <v>0.0</v>
      </c>
      <c r="H52" s="2" t="n">
        <f>0</f>
        <v>0.0</v>
      </c>
    </row>
    <row r="53" spans="1:8" ht="24.9" customHeight="1">
      <c r="A53" s="58"/>
      <c r="B53" s="54"/>
      <c r="C53" s="49"/>
      <c r="D53" s="23" t="s">
        <v>16</v>
      </c>
      <c r="E53" s="4" t="n">
        <v>0.0</v>
      </c>
      <c r="F53" s="5" t="n">
        <f>0</f>
        <v>0.0</v>
      </c>
      <c r="G53" s="4" t="n">
        <v>0.0</v>
      </c>
      <c r="H53" s="5" t="n">
        <f>0</f>
        <v>0.0</v>
      </c>
    </row>
    <row r="54" spans="1:8" ht="24.9" customHeight="1">
      <c r="A54" s="58"/>
      <c r="B54" s="54"/>
      <c r="C54" s="49"/>
      <c r="D54" s="23" t="s">
        <v>17</v>
      </c>
      <c r="E54" s="4" t="n">
        <v>0.0</v>
      </c>
      <c r="F54" s="5" t="n">
        <f>0</f>
        <v>0.0</v>
      </c>
      <c r="G54" s="4" t="n">
        <v>0.0</v>
      </c>
      <c r="H54" s="5" t="n">
        <f>0</f>
        <v>0.0</v>
      </c>
    </row>
    <row r="55" spans="1:8" ht="24.9" customHeight="1">
      <c r="A55" s="58"/>
      <c r="B55" s="54"/>
      <c r="C55" s="49"/>
      <c r="D55" s="24" t="s">
        <v>18</v>
      </c>
      <c r="E55" s="7" t="n">
        <v>0.0</v>
      </c>
      <c r="F55" s="8" t="n">
        <f>0</f>
        <v>0.0</v>
      </c>
      <c r="G55" s="7" t="n">
        <v>0.0</v>
      </c>
      <c r="H55" s="8" t="n">
        <f>0</f>
        <v>0.0</v>
      </c>
    </row>
    <row r="56" spans="1:8" ht="24.9" customHeight="1">
      <c r="A56" s="58"/>
      <c r="B56" s="54"/>
      <c r="C56" s="49" t="s">
        <v>48</v>
      </c>
      <c r="D56" s="22" t="s">
        <v>15</v>
      </c>
      <c r="E56" s="1" t="n">
        <v>1398.0</v>
      </c>
      <c r="F56" s="2" t="n">
        <f>41</f>
        <v>41.0</v>
      </c>
      <c r="G56" s="1" t="n">
        <v>1.0625711E9</v>
      </c>
      <c r="H56" s="2" t="n">
        <f>31213100</f>
        <v>3.12131E7</v>
      </c>
    </row>
    <row r="57" spans="1:8" ht="24.9" customHeight="1">
      <c r="A57" s="58"/>
      <c r="B57" s="54"/>
      <c r="C57" s="49"/>
      <c r="D57" s="23" t="s">
        <v>16</v>
      </c>
      <c r="E57" s="4" t="n">
        <v>0.0</v>
      </c>
      <c r="F57" s="5" t="n">
        <f>0</f>
        <v>0.0</v>
      </c>
      <c r="G57" s="4" t="n">
        <v>0.0</v>
      </c>
      <c r="H57" s="5" t="n">
        <f>0</f>
        <v>0.0</v>
      </c>
    </row>
    <row r="58" spans="1:8" ht="24.9" customHeight="1">
      <c r="A58" s="58"/>
      <c r="B58" s="54"/>
      <c r="C58" s="49"/>
      <c r="D58" s="23" t="s">
        <v>17</v>
      </c>
      <c r="E58" s="4" t="n">
        <v>0.0</v>
      </c>
      <c r="F58" s="5" t="n">
        <f>0</f>
        <v>0.0</v>
      </c>
      <c r="G58" s="4" t="n">
        <v>0.0</v>
      </c>
      <c r="H58" s="5" t="n">
        <f>0</f>
        <v>0.0</v>
      </c>
    </row>
    <row r="59" spans="1:8" ht="24.9" customHeight="1">
      <c r="A59" s="58"/>
      <c r="B59" s="54"/>
      <c r="C59" s="49"/>
      <c r="D59" s="24" t="s">
        <v>18</v>
      </c>
      <c r="E59" s="7" t="n">
        <v>1398.0</v>
      </c>
      <c r="F59" s="8" t="n">
        <f>41</f>
        <v>41.0</v>
      </c>
      <c r="G59" s="7" t="n">
        <v>1.0625711E9</v>
      </c>
      <c r="H59" s="8" t="n">
        <f>31213100</f>
        <v>3.12131E7</v>
      </c>
    </row>
    <row r="60" spans="1:8" ht="24.9" customHeight="1">
      <c r="A60" s="58"/>
      <c r="B60" s="54"/>
      <c r="C60" s="49" t="s">
        <v>49</v>
      </c>
      <c r="D60" s="22" t="s">
        <v>15</v>
      </c>
      <c r="E60" s="1" t="n">
        <v>195.0</v>
      </c>
      <c r="F60" s="2" t="n">
        <f>3</f>
        <v>3.0</v>
      </c>
      <c r="G60" s="1" t="n">
        <v>1.03638719E9</v>
      </c>
      <c r="H60" s="2" t="n">
        <f>15890290</f>
        <v>1.589029E7</v>
      </c>
    </row>
    <row r="61" spans="1:8" ht="24.9" customHeight="1">
      <c r="A61" s="58"/>
      <c r="B61" s="54"/>
      <c r="C61" s="49"/>
      <c r="D61" s="23" t="s">
        <v>16</v>
      </c>
      <c r="E61" s="4" t="n">
        <v>0.0</v>
      </c>
      <c r="F61" s="5" t="n">
        <f>0</f>
        <v>0.0</v>
      </c>
      <c r="G61" s="4" t="n">
        <v>0.0</v>
      </c>
      <c r="H61" s="5" t="n">
        <f>0</f>
        <v>0.0</v>
      </c>
    </row>
    <row r="62" spans="1:8" ht="24.9" customHeight="1">
      <c r="A62" s="58"/>
      <c r="B62" s="54"/>
      <c r="C62" s="49"/>
      <c r="D62" s="23" t="s">
        <v>17</v>
      </c>
      <c r="E62" s="4" t="n">
        <v>0.0</v>
      </c>
      <c r="F62" s="5" t="n">
        <f>0</f>
        <v>0.0</v>
      </c>
      <c r="G62" s="4" t="n">
        <v>0.0</v>
      </c>
      <c r="H62" s="5" t="n">
        <f>0</f>
        <v>0.0</v>
      </c>
    </row>
    <row r="63" spans="1:8" ht="24.9" customHeight="1">
      <c r="A63" s="58"/>
      <c r="B63" s="54"/>
      <c r="C63" s="49"/>
      <c r="D63" s="24" t="s">
        <v>18</v>
      </c>
      <c r="E63" s="7" t="n">
        <v>195.0</v>
      </c>
      <c r="F63" s="8" t="n">
        <f>3</f>
        <v>3.0</v>
      </c>
      <c r="G63" s="7" t="n">
        <v>1.03638719E9</v>
      </c>
      <c r="H63" s="8" t="n">
        <f>15890290</f>
        <v>1.589029E7</v>
      </c>
    </row>
    <row r="64" spans="1:8" ht="24.9" customHeight="1">
      <c r="A64" s="58"/>
      <c r="B64" s="54"/>
      <c r="C64" s="49" t="s">
        <v>50</v>
      </c>
      <c r="D64" s="22" t="s">
        <v>15</v>
      </c>
      <c r="E64" s="1" t="n">
        <v>0.0</v>
      </c>
      <c r="F64" s="2" t="str">
        <f>"－"</f>
        <v>－</v>
      </c>
      <c r="G64" s="1" t="n">
        <v>0.0</v>
      </c>
      <c r="H64" s="2" t="str">
        <f>"－"</f>
        <v>－</v>
      </c>
    </row>
    <row r="65" spans="1:8" ht="24.9" customHeight="1">
      <c r="A65" s="58"/>
      <c r="B65" s="54"/>
      <c r="C65" s="49"/>
      <c r="D65" s="23" t="s">
        <v>16</v>
      </c>
      <c r="E65" s="4" t="n">
        <v>0.0</v>
      </c>
      <c r="F65" s="5" t="str">
        <f>"－"</f>
        <v>－</v>
      </c>
      <c r="G65" s="4" t="n">
        <v>0.0</v>
      </c>
      <c r="H65" s="5" t="str">
        <f>"－"</f>
        <v>－</v>
      </c>
    </row>
    <row r="66" spans="1:8" ht="24.9" customHeight="1">
      <c r="A66" s="58"/>
      <c r="B66" s="54"/>
      <c r="C66" s="49"/>
      <c r="D66" s="23" t="s">
        <v>17</v>
      </c>
      <c r="E66" s="4" t="n">
        <v>0.0</v>
      </c>
      <c r="F66" s="5" t="str">
        <f>"－"</f>
        <v>－</v>
      </c>
      <c r="G66" s="4" t="n">
        <v>0.0</v>
      </c>
      <c r="H66" s="5" t="str">
        <f>"－"</f>
        <v>－</v>
      </c>
    </row>
    <row r="67" spans="1:8" ht="24.9" customHeight="1">
      <c r="A67" s="58"/>
      <c r="B67" s="54"/>
      <c r="C67" s="49"/>
      <c r="D67" s="24" t="s">
        <v>18</v>
      </c>
      <c r="E67" s="7" t="n">
        <v>0.0</v>
      </c>
      <c r="F67" s="8" t="str">
        <f>"－"</f>
        <v>－</v>
      </c>
      <c r="G67" s="7" t="n">
        <v>0.0</v>
      </c>
      <c r="H67" s="8" t="str">
        <f>"－"</f>
        <v>－</v>
      </c>
    </row>
    <row r="68" spans="1:8" ht="24.9" customHeight="1">
      <c r="A68" s="58"/>
      <c r="B68" s="54"/>
      <c r="C68" s="49" t="s">
        <v>51</v>
      </c>
      <c r="D68" s="22" t="s">
        <v>15</v>
      </c>
      <c r="E68" s="1" t="n">
        <v>0.0</v>
      </c>
      <c r="F68" s="2" t="n">
        <f>0</f>
        <v>0.0</v>
      </c>
      <c r="G68" s="1" t="n">
        <v>0.0</v>
      </c>
      <c r="H68" s="2" t="n">
        <f>0</f>
        <v>0.0</v>
      </c>
    </row>
    <row r="69" spans="1:8" ht="24.9" customHeight="1">
      <c r="A69" s="58"/>
      <c r="B69" s="54"/>
      <c r="C69" s="49"/>
      <c r="D69" s="23" t="s">
        <v>16</v>
      </c>
      <c r="E69" s="4" t="n">
        <v>0.0</v>
      </c>
      <c r="F69" s="5" t="n">
        <f>0</f>
        <v>0.0</v>
      </c>
      <c r="G69" s="4" t="n">
        <v>0.0</v>
      </c>
      <c r="H69" s="5" t="n">
        <f>0</f>
        <v>0.0</v>
      </c>
    </row>
    <row r="70" spans="1:8" ht="24.9" customHeight="1">
      <c r="A70" s="58"/>
      <c r="B70" s="54"/>
      <c r="C70" s="49"/>
      <c r="D70" s="23" t="s">
        <v>17</v>
      </c>
      <c r="E70" s="4" t="n">
        <v>0.0</v>
      </c>
      <c r="F70" s="5" t="n">
        <f>0</f>
        <v>0.0</v>
      </c>
      <c r="G70" s="4" t="n">
        <v>0.0</v>
      </c>
      <c r="H70" s="5" t="n">
        <f>0</f>
        <v>0.0</v>
      </c>
    </row>
    <row r="71" spans="1:8" ht="24.9" customHeight="1">
      <c r="A71" s="58"/>
      <c r="B71" s="54"/>
      <c r="C71" s="49"/>
      <c r="D71" s="24" t="s">
        <v>18</v>
      </c>
      <c r="E71" s="7" t="n">
        <v>0.0</v>
      </c>
      <c r="F71" s="8" t="n">
        <f>0</f>
        <v>0.0</v>
      </c>
      <c r="G71" s="7" t="n">
        <v>0.0</v>
      </c>
      <c r="H71" s="8" t="n">
        <f>0</f>
        <v>0.0</v>
      </c>
    </row>
    <row r="72" spans="1:8" ht="24.9" customHeight="1">
      <c r="A72" s="58"/>
      <c r="B72" s="54"/>
      <c r="C72" s="49" t="s">
        <v>52</v>
      </c>
      <c r="D72" s="22" t="s">
        <v>15</v>
      </c>
      <c r="E72" s="1" t="n">
        <v>0.0</v>
      </c>
      <c r="F72" s="2" t="n">
        <f>0</f>
        <v>0.0</v>
      </c>
      <c r="G72" s="1" t="n">
        <v>0.0</v>
      </c>
      <c r="H72" s="2" t="n">
        <f>0</f>
        <v>0.0</v>
      </c>
    </row>
    <row r="73" spans="1:8" ht="24.9" customHeight="1">
      <c r="A73" s="58"/>
      <c r="B73" s="54"/>
      <c r="C73" s="49"/>
      <c r="D73" s="23" t="s">
        <v>16</v>
      </c>
      <c r="E73" s="4" t="n">
        <v>0.0</v>
      </c>
      <c r="F73" s="5" t="n">
        <f>0</f>
        <v>0.0</v>
      </c>
      <c r="G73" s="4" t="n">
        <v>0.0</v>
      </c>
      <c r="H73" s="5" t="n">
        <f>0</f>
        <v>0.0</v>
      </c>
    </row>
    <row r="74" spans="1:8" ht="24.9" customHeight="1">
      <c r="A74" s="58"/>
      <c r="B74" s="54"/>
      <c r="C74" s="49"/>
      <c r="D74" s="23" t="s">
        <v>17</v>
      </c>
      <c r="E74" s="4" t="n">
        <v>0.0</v>
      </c>
      <c r="F74" s="5" t="n">
        <f>0</f>
        <v>0.0</v>
      </c>
      <c r="G74" s="4" t="n">
        <v>0.0</v>
      </c>
      <c r="H74" s="5" t="n">
        <f>0</f>
        <v>0.0</v>
      </c>
    </row>
    <row r="75" spans="1:8" ht="24.9" customHeight="1">
      <c r="A75" s="58"/>
      <c r="B75" s="54"/>
      <c r="C75" s="49"/>
      <c r="D75" s="24" t="s">
        <v>18</v>
      </c>
      <c r="E75" s="7" t="n">
        <v>0.0</v>
      </c>
      <c r="F75" s="8" t="n">
        <f>0</f>
        <v>0.0</v>
      </c>
      <c r="G75" s="7" t="n">
        <v>0.0</v>
      </c>
      <c r="H75" s="8" t="n">
        <f>0</f>
        <v>0.0</v>
      </c>
    </row>
    <row r="76" spans="1:8" ht="24.9" customHeight="1">
      <c r="A76" s="58"/>
      <c r="B76" s="54"/>
      <c r="C76" s="49" t="s">
        <v>53</v>
      </c>
      <c r="D76" s="22" t="s">
        <v>15</v>
      </c>
      <c r="E76" s="1" t="n">
        <v>0.0</v>
      </c>
      <c r="F76" s="2" t="n">
        <f>0</f>
        <v>0.0</v>
      </c>
      <c r="G76" s="1" t="n">
        <v>0.0</v>
      </c>
      <c r="H76" s="2" t="n">
        <f>0</f>
        <v>0.0</v>
      </c>
    </row>
    <row r="77" spans="1:8" ht="24.9" customHeight="1">
      <c r="A77" s="58"/>
      <c r="B77" s="54"/>
      <c r="C77" s="49"/>
      <c r="D77" s="23" t="s">
        <v>16</v>
      </c>
      <c r="E77" s="4" t="n">
        <v>0.0</v>
      </c>
      <c r="F77" s="5" t="n">
        <f>0</f>
        <v>0.0</v>
      </c>
      <c r="G77" s="4" t="n">
        <v>0.0</v>
      </c>
      <c r="H77" s="5" t="n">
        <f>0</f>
        <v>0.0</v>
      </c>
    </row>
    <row r="78" spans="1:8" ht="24.9" customHeight="1">
      <c r="A78" s="58"/>
      <c r="B78" s="54"/>
      <c r="C78" s="49"/>
      <c r="D78" s="23" t="s">
        <v>17</v>
      </c>
      <c r="E78" s="4" t="n">
        <v>0.0</v>
      </c>
      <c r="F78" s="5" t="n">
        <f>0</f>
        <v>0.0</v>
      </c>
      <c r="G78" s="4" t="n">
        <v>0.0</v>
      </c>
      <c r="H78" s="5" t="n">
        <f>0</f>
        <v>0.0</v>
      </c>
    </row>
    <row r="79" spans="1:8" ht="24.9" customHeight="1">
      <c r="A79" s="58"/>
      <c r="B79" s="54"/>
      <c r="C79" s="49"/>
      <c r="D79" s="24" t="s">
        <v>18</v>
      </c>
      <c r="E79" s="7" t="n">
        <v>0.0</v>
      </c>
      <c r="F79" s="8" t="n">
        <f>0</f>
        <v>0.0</v>
      </c>
      <c r="G79" s="7" t="n">
        <v>0.0</v>
      </c>
      <c r="H79" s="8" t="n">
        <f>0</f>
        <v>0.0</v>
      </c>
    </row>
    <row r="80" spans="1:8" ht="24.9" customHeight="1">
      <c r="A80" s="58"/>
      <c r="B80" s="54"/>
      <c r="C80" s="49" t="s">
        <v>54</v>
      </c>
      <c r="D80" s="22" t="s">
        <v>15</v>
      </c>
      <c r="E80" s="1" t="n">
        <v>0.0</v>
      </c>
      <c r="F80" s="2" t="n">
        <f>0</f>
        <v>0.0</v>
      </c>
      <c r="G80" s="1" t="n">
        <v>0.0</v>
      </c>
      <c r="H80" s="2" t="n">
        <f>0</f>
        <v>0.0</v>
      </c>
    </row>
    <row r="81" spans="1:8" ht="24.9" customHeight="1">
      <c r="A81" s="58"/>
      <c r="B81" s="54"/>
      <c r="C81" s="49"/>
      <c r="D81" s="23" t="s">
        <v>16</v>
      </c>
      <c r="E81" s="4" t="n">
        <v>0.0</v>
      </c>
      <c r="F81" s="5" t="n">
        <f>0</f>
        <v>0.0</v>
      </c>
      <c r="G81" s="4" t="n">
        <v>0.0</v>
      </c>
      <c r="H81" s="5" t="n">
        <f>0</f>
        <v>0.0</v>
      </c>
    </row>
    <row r="82" spans="1:8" ht="24.9" customHeight="1">
      <c r="A82" s="58"/>
      <c r="B82" s="54"/>
      <c r="C82" s="49"/>
      <c r="D82" s="23" t="s">
        <v>17</v>
      </c>
      <c r="E82" s="4" t="n">
        <v>0.0</v>
      </c>
      <c r="F82" s="5" t="n">
        <f>0</f>
        <v>0.0</v>
      </c>
      <c r="G82" s="4" t="n">
        <v>0.0</v>
      </c>
      <c r="H82" s="5" t="n">
        <f>0</f>
        <v>0.0</v>
      </c>
    </row>
    <row r="83" spans="1:8" ht="24.9" customHeight="1">
      <c r="A83" s="58"/>
      <c r="B83" s="54"/>
      <c r="C83" s="49"/>
      <c r="D83" s="24" t="s">
        <v>18</v>
      </c>
      <c r="E83" s="7" t="n">
        <v>0.0</v>
      </c>
      <c r="F83" s="8" t="n">
        <f>0</f>
        <v>0.0</v>
      </c>
      <c r="G83" s="7" t="n">
        <v>0.0</v>
      </c>
      <c r="H83" s="8" t="n">
        <f>0</f>
        <v>0.0</v>
      </c>
    </row>
    <row r="84" spans="1:8" ht="24.9" customHeight="1">
      <c r="A84" s="58"/>
      <c r="B84" s="54"/>
      <c r="C84" s="49" t="s">
        <v>55</v>
      </c>
      <c r="D84" s="22" t="s">
        <v>15</v>
      </c>
      <c r="E84" s="1" t="n">
        <v>0.0</v>
      </c>
      <c r="F84" s="2" t="n">
        <f>0</f>
        <v>0.0</v>
      </c>
      <c r="G84" s="1" t="n">
        <v>0.0</v>
      </c>
      <c r="H84" s="2" t="n">
        <f>0</f>
        <v>0.0</v>
      </c>
    </row>
    <row r="85" spans="1:8" ht="24.9" customHeight="1">
      <c r="A85" s="58"/>
      <c r="B85" s="54"/>
      <c r="C85" s="49"/>
      <c r="D85" s="23" t="s">
        <v>16</v>
      </c>
      <c r="E85" s="4" t="n">
        <v>0.0</v>
      </c>
      <c r="F85" s="5" t="n">
        <f>0</f>
        <v>0.0</v>
      </c>
      <c r="G85" s="4" t="n">
        <v>0.0</v>
      </c>
      <c r="H85" s="5" t="n">
        <f>0</f>
        <v>0.0</v>
      </c>
    </row>
    <row r="86" spans="1:8" ht="24.9" customHeight="1">
      <c r="A86" s="58"/>
      <c r="B86" s="54"/>
      <c r="C86" s="49"/>
      <c r="D86" s="23" t="s">
        <v>17</v>
      </c>
      <c r="E86" s="4" t="n">
        <v>0.0</v>
      </c>
      <c r="F86" s="5" t="n">
        <f>0</f>
        <v>0.0</v>
      </c>
      <c r="G86" s="4" t="n">
        <v>0.0</v>
      </c>
      <c r="H86" s="5" t="n">
        <f>0</f>
        <v>0.0</v>
      </c>
    </row>
    <row r="87" spans="1:8" ht="24.9" customHeight="1">
      <c r="A87" s="58"/>
      <c r="B87" s="54"/>
      <c r="C87" s="49"/>
      <c r="D87" s="24" t="s">
        <v>18</v>
      </c>
      <c r="E87" s="7" t="n">
        <v>0.0</v>
      </c>
      <c r="F87" s="8" t="n">
        <f>0</f>
        <v>0.0</v>
      </c>
      <c r="G87" s="7" t="n">
        <v>0.0</v>
      </c>
      <c r="H87" s="8" t="n">
        <f>0</f>
        <v>0.0</v>
      </c>
    </row>
    <row r="88" spans="1:8" ht="24.9" customHeight="1">
      <c r="A88" s="58"/>
      <c r="B88" s="54"/>
      <c r="C88" s="49" t="s">
        <v>56</v>
      </c>
      <c r="D88" s="22" t="s">
        <v>15</v>
      </c>
      <c r="E88" s="1" t="n">
        <v>0.0</v>
      </c>
      <c r="F88" s="2" t="n">
        <f>0</f>
        <v>0.0</v>
      </c>
      <c r="G88" s="1" t="n">
        <v>0.0</v>
      </c>
      <c r="H88" s="2" t="n">
        <f>0</f>
        <v>0.0</v>
      </c>
    </row>
    <row r="89" spans="1:8" ht="24.9" customHeight="1">
      <c r="A89" s="58"/>
      <c r="B89" s="54"/>
      <c r="C89" s="49"/>
      <c r="D89" s="23" t="s">
        <v>16</v>
      </c>
      <c r="E89" s="4" t="n">
        <v>0.0</v>
      </c>
      <c r="F89" s="5" t="n">
        <f>0</f>
        <v>0.0</v>
      </c>
      <c r="G89" s="4" t="n">
        <v>0.0</v>
      </c>
      <c r="H89" s="5" t="n">
        <f>0</f>
        <v>0.0</v>
      </c>
    </row>
    <row r="90" spans="1:8" ht="24.9" customHeight="1">
      <c r="A90" s="58"/>
      <c r="B90" s="54"/>
      <c r="C90" s="49"/>
      <c r="D90" s="23" t="s">
        <v>17</v>
      </c>
      <c r="E90" s="4" t="n">
        <v>0.0</v>
      </c>
      <c r="F90" s="5" t="n">
        <f>0</f>
        <v>0.0</v>
      </c>
      <c r="G90" s="4" t="n">
        <v>0.0</v>
      </c>
      <c r="H90" s="5" t="n">
        <f>0</f>
        <v>0.0</v>
      </c>
    </row>
    <row r="91" spans="1:8" ht="24.9" customHeight="1">
      <c r="A91" s="58"/>
      <c r="B91" s="54"/>
      <c r="C91" s="49"/>
      <c r="D91" s="24" t="s">
        <v>18</v>
      </c>
      <c r="E91" s="7" t="n">
        <v>0.0</v>
      </c>
      <c r="F91" s="8" t="n">
        <f>0</f>
        <v>0.0</v>
      </c>
      <c r="G91" s="7" t="n">
        <v>0.0</v>
      </c>
      <c r="H91" s="8" t="n">
        <f>0</f>
        <v>0.0</v>
      </c>
    </row>
    <row r="92" spans="1:8" ht="24.9" customHeight="1">
      <c r="A92" s="58"/>
      <c r="B92" s="54"/>
      <c r="C92" s="49" t="s">
        <v>123</v>
      </c>
      <c r="D92" s="22" t="s">
        <v>15</v>
      </c>
      <c r="E92" s="1" t="n">
        <v>234.0</v>
      </c>
      <c r="F92" s="2" t="n">
        <f>0</f>
        <v>0.0</v>
      </c>
      <c r="G92" s="1" t="n">
        <v>3.70577E8</v>
      </c>
      <c r="H92" s="2" t="n">
        <f>0</f>
        <v>0.0</v>
      </c>
    </row>
    <row r="93" spans="1:8" ht="24.9" customHeight="1">
      <c r="A93" s="58"/>
      <c r="B93" s="54"/>
      <c r="C93" s="49"/>
      <c r="D93" s="23" t="s">
        <v>16</v>
      </c>
      <c r="E93" s="4" t="n">
        <v>0.0</v>
      </c>
      <c r="F93" s="5" t="n">
        <f>0</f>
        <v>0.0</v>
      </c>
      <c r="G93" s="4" t="n">
        <v>0.0</v>
      </c>
      <c r="H93" s="5" t="n">
        <f>0</f>
        <v>0.0</v>
      </c>
    </row>
    <row r="94" spans="1:8" ht="24.9" customHeight="1">
      <c r="A94" s="58"/>
      <c r="B94" s="54"/>
      <c r="C94" s="49"/>
      <c r="D94" s="23" t="s">
        <v>17</v>
      </c>
      <c r="E94" s="4" t="n">
        <v>0.0</v>
      </c>
      <c r="F94" s="5" t="n">
        <f>0</f>
        <v>0.0</v>
      </c>
      <c r="G94" s="4" t="n">
        <v>0.0</v>
      </c>
      <c r="H94" s="5" t="n">
        <f>0</f>
        <v>0.0</v>
      </c>
    </row>
    <row r="95" spans="1:8" ht="24.9" customHeight="1">
      <c r="A95" s="58"/>
      <c r="B95" s="54"/>
      <c r="C95" s="49"/>
      <c r="D95" s="24" t="s">
        <v>18</v>
      </c>
      <c r="E95" s="7" t="n">
        <v>234.0</v>
      </c>
      <c r="F95" s="8" t="n">
        <f>0</f>
        <v>0.0</v>
      </c>
      <c r="G95" s="7" t="n">
        <v>3.70577E8</v>
      </c>
      <c r="H95" s="8" t="n">
        <f>0</f>
        <v>0.0</v>
      </c>
    </row>
    <row r="96" spans="1:8" ht="24.9" customHeight="1">
      <c r="A96" s="58"/>
      <c r="B96" s="54"/>
      <c r="C96" s="49" t="s">
        <v>124</v>
      </c>
      <c r="D96" s="22" t="s">
        <v>15</v>
      </c>
      <c r="E96" s="1" t="n">
        <v>9.0</v>
      </c>
      <c r="F96" s="2" t="n">
        <f>0</f>
        <v>0.0</v>
      </c>
      <c r="G96" s="1" t="n">
        <v>2.12309E7</v>
      </c>
      <c r="H96" s="2" t="n">
        <f>0</f>
        <v>0.0</v>
      </c>
    </row>
    <row r="97" spans="1:8" ht="24.9" customHeight="1">
      <c r="A97" s="58"/>
      <c r="B97" s="54"/>
      <c r="C97" s="49"/>
      <c r="D97" s="23" t="s">
        <v>16</v>
      </c>
      <c r="E97" s="4" t="n">
        <v>0.0</v>
      </c>
      <c r="F97" s="5" t="n">
        <f>0</f>
        <v>0.0</v>
      </c>
      <c r="G97" s="4" t="n">
        <v>0.0</v>
      </c>
      <c r="H97" s="5" t="n">
        <f>0</f>
        <v>0.0</v>
      </c>
    </row>
    <row r="98" spans="1:8" ht="24.9" customHeight="1">
      <c r="A98" s="58"/>
      <c r="B98" s="54"/>
      <c r="C98" s="49"/>
      <c r="D98" s="23" t="s">
        <v>17</v>
      </c>
      <c r="E98" s="4" t="n">
        <v>0.0</v>
      </c>
      <c r="F98" s="5" t="n">
        <f>0</f>
        <v>0.0</v>
      </c>
      <c r="G98" s="4" t="n">
        <v>0.0</v>
      </c>
      <c r="H98" s="5" t="n">
        <f>0</f>
        <v>0.0</v>
      </c>
    </row>
    <row r="99" spans="1:8" ht="24.9" customHeight="1">
      <c r="A99" s="58"/>
      <c r="B99" s="54"/>
      <c r="C99" s="49"/>
      <c r="D99" s="24" t="s">
        <v>18</v>
      </c>
      <c r="E99" s="7" t="n">
        <v>9.0</v>
      </c>
      <c r="F99" s="8" t="n">
        <f>0</f>
        <v>0.0</v>
      </c>
      <c r="G99" s="7" t="n">
        <v>2.12309E7</v>
      </c>
      <c r="H99" s="8" t="n">
        <f>0</f>
        <v>0.0</v>
      </c>
    </row>
    <row r="100" spans="1:8" ht="24.9" customHeight="1">
      <c r="A100" s="58"/>
      <c r="B100" s="54"/>
      <c r="C100" s="49" t="s">
        <v>125</v>
      </c>
      <c r="D100" s="22" t="s">
        <v>15</v>
      </c>
      <c r="E100" s="1" t="n">
        <v>20.0</v>
      </c>
      <c r="F100" s="2" t="n">
        <f>0</f>
        <v>0.0</v>
      </c>
      <c r="G100" s="1" t="n">
        <v>3.7052E7</v>
      </c>
      <c r="H100" s="2" t="n">
        <f>0</f>
        <v>0.0</v>
      </c>
    </row>
    <row r="101" spans="1:8" ht="24.9" customHeight="1">
      <c r="A101" s="58"/>
      <c r="B101" s="54"/>
      <c r="C101" s="49"/>
      <c r="D101" s="23" t="s">
        <v>16</v>
      </c>
      <c r="E101" s="4" t="n">
        <v>0.0</v>
      </c>
      <c r="F101" s="5" t="n">
        <f>0</f>
        <v>0.0</v>
      </c>
      <c r="G101" s="4" t="n">
        <v>0.0</v>
      </c>
      <c r="H101" s="5" t="n">
        <f>0</f>
        <v>0.0</v>
      </c>
    </row>
    <row r="102" spans="1:8" ht="24.9" customHeight="1">
      <c r="A102" s="58"/>
      <c r="B102" s="54"/>
      <c r="C102" s="49"/>
      <c r="D102" s="23" t="s">
        <v>17</v>
      </c>
      <c r="E102" s="4" t="n">
        <v>0.0</v>
      </c>
      <c r="F102" s="5" t="n">
        <f>0</f>
        <v>0.0</v>
      </c>
      <c r="G102" s="4" t="n">
        <v>0.0</v>
      </c>
      <c r="H102" s="5" t="n">
        <f>0</f>
        <v>0.0</v>
      </c>
    </row>
    <row r="103" spans="1:8" ht="24.9" customHeight="1">
      <c r="A103" s="58"/>
      <c r="B103" s="55"/>
      <c r="C103" s="49"/>
      <c r="D103" s="24" t="s">
        <v>18</v>
      </c>
      <c r="E103" s="7" t="n">
        <v>20.0</v>
      </c>
      <c r="F103" s="8" t="n">
        <f>0</f>
        <v>0.0</v>
      </c>
      <c r="G103" s="7" t="n">
        <v>3.7052E7</v>
      </c>
      <c r="H103" s="8" t="n">
        <f>0</f>
        <v>0.0</v>
      </c>
    </row>
    <row r="104" spans="1:8" ht="24.9" customHeight="1">
      <c r="A104" s="58"/>
      <c r="B104" s="53" t="s">
        <v>57</v>
      </c>
      <c r="C104" s="49" t="s">
        <v>58</v>
      </c>
      <c r="D104" s="22" t="s">
        <v>15</v>
      </c>
      <c r="E104" s="1" t="n">
        <v>0.0</v>
      </c>
      <c r="F104" s="2" t="n">
        <f>0</f>
        <v>0.0</v>
      </c>
      <c r="G104" s="1" t="n">
        <v>0.0</v>
      </c>
      <c r="H104" s="2" t="n">
        <f>0</f>
        <v>0.0</v>
      </c>
    </row>
    <row r="105" spans="1:8" ht="24.9" customHeight="1">
      <c r="A105" s="58"/>
      <c r="B105" s="54"/>
      <c r="C105" s="49"/>
      <c r="D105" s="23" t="s">
        <v>16</v>
      </c>
      <c r="E105" s="4" t="n">
        <v>0.0</v>
      </c>
      <c r="F105" s="5" t="n">
        <f>0</f>
        <v>0.0</v>
      </c>
      <c r="G105" s="4" t="n">
        <v>0.0</v>
      </c>
      <c r="H105" s="5" t="n">
        <f>0</f>
        <v>0.0</v>
      </c>
    </row>
    <row r="106" spans="1:8" ht="24.9" customHeight="1">
      <c r="A106" s="58"/>
      <c r="B106" s="54"/>
      <c r="C106" s="49"/>
      <c r="D106" s="23" t="s">
        <v>17</v>
      </c>
      <c r="E106" s="4" t="n">
        <v>0.0</v>
      </c>
      <c r="F106" s="5" t="n">
        <f>0</f>
        <v>0.0</v>
      </c>
      <c r="G106" s="4" t="n">
        <v>0.0</v>
      </c>
      <c r="H106" s="5" t="n">
        <f>0</f>
        <v>0.0</v>
      </c>
    </row>
    <row r="107" spans="1:8" ht="24.9" customHeight="1">
      <c r="A107" s="58"/>
      <c r="B107" s="54"/>
      <c r="C107" s="49"/>
      <c r="D107" s="24" t="s">
        <v>18</v>
      </c>
      <c r="E107" s="7" t="n">
        <v>0.0</v>
      </c>
      <c r="F107" s="8" t="n">
        <f>0</f>
        <v>0.0</v>
      </c>
      <c r="G107" s="7" t="n">
        <v>0.0</v>
      </c>
      <c r="H107" s="8" t="n">
        <f>0</f>
        <v>0.0</v>
      </c>
    </row>
    <row r="108" spans="1:8" ht="24.9" customHeight="1">
      <c r="A108" s="58"/>
      <c r="B108" s="54"/>
      <c r="C108" s="49" t="s">
        <v>59</v>
      </c>
      <c r="D108" s="22" t="s">
        <v>15</v>
      </c>
      <c r="E108" s="1" t="n">
        <v>13573.0</v>
      </c>
      <c r="F108" s="2" t="n">
        <f>286</f>
        <v>286.0</v>
      </c>
      <c r="G108" s="1" t="n">
        <v>1.716993755E12</v>
      </c>
      <c r="H108" s="2" t="n">
        <f>36253685000</f>
        <v>3.6253685E10</v>
      </c>
    </row>
    <row r="109" spans="1:8" ht="24.9" customHeight="1">
      <c r="A109" s="58"/>
      <c r="B109" s="54"/>
      <c r="C109" s="49"/>
      <c r="D109" s="23" t="s">
        <v>16</v>
      </c>
      <c r="E109" s="4" t="n">
        <v>0.0</v>
      </c>
      <c r="F109" s="5" t="n">
        <f>0</f>
        <v>0.0</v>
      </c>
      <c r="G109" s="4" t="n">
        <v>0.0</v>
      </c>
      <c r="H109" s="5" t="n">
        <f>0</f>
        <v>0.0</v>
      </c>
    </row>
    <row r="110" spans="1:8" ht="24.9" customHeight="1">
      <c r="A110" s="58"/>
      <c r="B110" s="54"/>
      <c r="C110" s="49"/>
      <c r="D110" s="23" t="s">
        <v>17</v>
      </c>
      <c r="E110" s="4" t="n">
        <v>0.0</v>
      </c>
      <c r="F110" s="5" t="n">
        <f>0</f>
        <v>0.0</v>
      </c>
      <c r="G110" s="4" t="n">
        <v>0.0</v>
      </c>
      <c r="H110" s="5" t="n">
        <f>0</f>
        <v>0.0</v>
      </c>
    </row>
    <row r="111" spans="1:8" ht="24.9" customHeight="1">
      <c r="A111" s="58"/>
      <c r="B111" s="54"/>
      <c r="C111" s="49"/>
      <c r="D111" s="24" t="s">
        <v>18</v>
      </c>
      <c r="E111" s="7" t="n">
        <v>13573.0</v>
      </c>
      <c r="F111" s="8" t="n">
        <f>286</f>
        <v>286.0</v>
      </c>
      <c r="G111" s="7" t="n">
        <v>1.716993755E12</v>
      </c>
      <c r="H111" s="8" t="n">
        <f>36253685000</f>
        <v>3.6253685E10</v>
      </c>
    </row>
    <row r="112" spans="1:8" ht="24.9" customHeight="1">
      <c r="A112" s="58"/>
      <c r="B112" s="54"/>
      <c r="C112" s="49" t="s">
        <v>60</v>
      </c>
      <c r="D112" s="22" t="s">
        <v>15</v>
      </c>
      <c r="E112" s="1" t="n">
        <v>0.0</v>
      </c>
      <c r="F112" s="2" t="n">
        <f>0</f>
        <v>0.0</v>
      </c>
      <c r="G112" s="1" t="n">
        <v>0.0</v>
      </c>
      <c r="H112" s="2" t="n">
        <f>0</f>
        <v>0.0</v>
      </c>
    </row>
    <row r="113" spans="1:8" ht="24.9" customHeight="1">
      <c r="A113" s="58"/>
      <c r="B113" s="54"/>
      <c r="C113" s="49"/>
      <c r="D113" s="23" t="s">
        <v>16</v>
      </c>
      <c r="E113" s="4" t="n">
        <v>0.0</v>
      </c>
      <c r="F113" s="5" t="n">
        <f>0</f>
        <v>0.0</v>
      </c>
      <c r="G113" s="4" t="n">
        <v>0.0</v>
      </c>
      <c r="H113" s="5" t="n">
        <f>0</f>
        <v>0.0</v>
      </c>
    </row>
    <row r="114" spans="1:8" ht="24.9" customHeight="1">
      <c r="A114" s="58"/>
      <c r="B114" s="54"/>
      <c r="C114" s="49"/>
      <c r="D114" s="23" t="s">
        <v>17</v>
      </c>
      <c r="E114" s="4" t="n">
        <v>0.0</v>
      </c>
      <c r="F114" s="5" t="n">
        <f>0</f>
        <v>0.0</v>
      </c>
      <c r="G114" s="4" t="n">
        <v>0.0</v>
      </c>
      <c r="H114" s="5" t="n">
        <f>0</f>
        <v>0.0</v>
      </c>
    </row>
    <row r="115" spans="1:8" ht="24.9" customHeight="1">
      <c r="A115" s="58"/>
      <c r="B115" s="54"/>
      <c r="C115" s="49"/>
      <c r="D115" s="24" t="s">
        <v>18</v>
      </c>
      <c r="E115" s="7" t="n">
        <v>0.0</v>
      </c>
      <c r="F115" s="8" t="n">
        <f>0</f>
        <v>0.0</v>
      </c>
      <c r="G115" s="7" t="n">
        <v>0.0</v>
      </c>
      <c r="H115" s="8" t="n">
        <f>0</f>
        <v>0.0</v>
      </c>
    </row>
    <row r="116" spans="1:8" ht="24.9" customHeight="1">
      <c r="A116" s="58"/>
      <c r="B116" s="54"/>
      <c r="C116" s="49" t="s">
        <v>61</v>
      </c>
      <c r="D116" s="22" t="s">
        <v>15</v>
      </c>
      <c r="E116" s="1" t="n">
        <v>0.0</v>
      </c>
      <c r="F116" s="2" t="n">
        <f>0</f>
        <v>0.0</v>
      </c>
      <c r="G116" s="1" t="n">
        <v>0.0</v>
      </c>
      <c r="H116" s="2" t="n">
        <f>0</f>
        <v>0.0</v>
      </c>
    </row>
    <row r="117" spans="1:8" ht="24.9" customHeight="1">
      <c r="A117" s="58"/>
      <c r="B117" s="54"/>
      <c r="C117" s="49"/>
      <c r="D117" s="23" t="s">
        <v>16</v>
      </c>
      <c r="E117" s="4" t="n">
        <v>0.0</v>
      </c>
      <c r="F117" s="5" t="n">
        <f>0</f>
        <v>0.0</v>
      </c>
      <c r="G117" s="4" t="n">
        <v>0.0</v>
      </c>
      <c r="H117" s="5" t="n">
        <f>0</f>
        <v>0.0</v>
      </c>
    </row>
    <row r="118" spans="1:8" ht="24.9" customHeight="1">
      <c r="A118" s="58"/>
      <c r="B118" s="54"/>
      <c r="C118" s="49"/>
      <c r="D118" s="23" t="s">
        <v>17</v>
      </c>
      <c r="E118" s="4" t="n">
        <v>0.0</v>
      </c>
      <c r="F118" s="5" t="n">
        <f>0</f>
        <v>0.0</v>
      </c>
      <c r="G118" s="4" t="n">
        <v>0.0</v>
      </c>
      <c r="H118" s="5" t="n">
        <f>0</f>
        <v>0.0</v>
      </c>
    </row>
    <row r="119" spans="1:8" ht="24.9" customHeight="1">
      <c r="A119" s="58"/>
      <c r="B119" s="55"/>
      <c r="C119" s="49"/>
      <c r="D119" s="24" t="s">
        <v>18</v>
      </c>
      <c r="E119" s="7" t="n">
        <v>0.0</v>
      </c>
      <c r="F119" s="8" t="n">
        <f>0</f>
        <v>0.0</v>
      </c>
      <c r="G119" s="7" t="n">
        <v>0.0</v>
      </c>
      <c r="H119" s="8" t="n">
        <f>0</f>
        <v>0.0</v>
      </c>
    </row>
    <row r="120" spans="1:8" ht="24.9" customHeight="1">
      <c r="A120" s="58"/>
      <c r="B120" s="60" t="s">
        <v>62</v>
      </c>
      <c r="C120" s="49" t="s">
        <v>63</v>
      </c>
      <c r="D120" s="22" t="s">
        <v>15</v>
      </c>
      <c r="E120" s="1" t="n">
        <v>399.0</v>
      </c>
      <c r="F120" s="2" t="n">
        <f>0</f>
        <v>0.0</v>
      </c>
      <c r="G120" s="1" t="n">
        <v>9.83516375E9</v>
      </c>
      <c r="H120" s="2" t="n">
        <f>0</f>
        <v>0.0</v>
      </c>
    </row>
    <row r="121" spans="1:8" ht="24.9" customHeight="1">
      <c r="A121" s="58"/>
      <c r="B121" s="61"/>
      <c r="C121" s="49"/>
      <c r="D121" s="23" t="s">
        <v>16</v>
      </c>
      <c r="E121" s="4" t="n">
        <v>0.0</v>
      </c>
      <c r="F121" s="5" t="n">
        <f>0</f>
        <v>0.0</v>
      </c>
      <c r="G121" s="4" t="n">
        <v>0.0</v>
      </c>
      <c r="H121" s="5" t="n">
        <f>0</f>
        <v>0.0</v>
      </c>
    </row>
    <row r="122" spans="1:8" ht="24.9" customHeight="1">
      <c r="A122" s="58"/>
      <c r="B122" s="61"/>
      <c r="C122" s="49"/>
      <c r="D122" s="23" t="s">
        <v>17</v>
      </c>
      <c r="E122" s="4" t="n">
        <v>0.0</v>
      </c>
      <c r="F122" s="5" t="n">
        <f>0</f>
        <v>0.0</v>
      </c>
      <c r="G122" s="4" t="n">
        <v>0.0</v>
      </c>
      <c r="H122" s="5" t="n">
        <f>0</f>
        <v>0.0</v>
      </c>
    </row>
    <row r="123" spans="1:8" ht="24.9" customHeight="1">
      <c r="A123" s="58"/>
      <c r="B123" s="62"/>
      <c r="C123" s="49"/>
      <c r="D123" s="24" t="s">
        <v>18</v>
      </c>
      <c r="E123" s="7" t="n">
        <v>399.0</v>
      </c>
      <c r="F123" s="8" t="n">
        <f>0</f>
        <v>0.0</v>
      </c>
      <c r="G123" s="7" t="n">
        <v>9.83516375E9</v>
      </c>
      <c r="H123" s="8" t="n">
        <f>0</f>
        <v>0.0</v>
      </c>
    </row>
    <row r="124" spans="1:8" ht="24.9" customHeight="1">
      <c r="A124" s="58"/>
      <c r="B124" s="53" t="s">
        <v>64</v>
      </c>
      <c r="C124" s="49" t="s">
        <v>65</v>
      </c>
      <c r="D124" s="22" t="s">
        <v>15</v>
      </c>
      <c r="E124" s="1" t="n">
        <v>7669.0</v>
      </c>
      <c r="F124" s="2" t="n">
        <f>0</f>
        <v>0.0</v>
      </c>
      <c r="G124" s="1" t="n">
        <v>1.80351369E11</v>
      </c>
      <c r="H124" s="2" t="n">
        <f>0</f>
        <v>0.0</v>
      </c>
    </row>
    <row r="125" spans="1:8" ht="24.9" customHeight="1">
      <c r="A125" s="58"/>
      <c r="B125" s="54"/>
      <c r="C125" s="49"/>
      <c r="D125" s="23" t="s">
        <v>16</v>
      </c>
      <c r="E125" s="4" t="n">
        <v>0.0</v>
      </c>
      <c r="F125" s="5" t="n">
        <f>0</f>
        <v>0.0</v>
      </c>
      <c r="G125" s="4" t="n">
        <v>0.0</v>
      </c>
      <c r="H125" s="5" t="n">
        <f>0</f>
        <v>0.0</v>
      </c>
    </row>
    <row r="126" spans="1:8" ht="24.9" customHeight="1">
      <c r="A126" s="58"/>
      <c r="B126" s="54"/>
      <c r="C126" s="49"/>
      <c r="D126" s="23" t="s">
        <v>17</v>
      </c>
      <c r="E126" s="4" t="n">
        <v>0.0</v>
      </c>
      <c r="F126" s="5" t="n">
        <f>0</f>
        <v>0.0</v>
      </c>
      <c r="G126" s="4" t="n">
        <v>0.0</v>
      </c>
      <c r="H126" s="5" t="n">
        <f>0</f>
        <v>0.0</v>
      </c>
    </row>
    <row r="127" spans="1:8" ht="24.9" customHeight="1">
      <c r="A127" s="58"/>
      <c r="B127" s="54"/>
      <c r="C127" s="49"/>
      <c r="D127" s="24" t="s">
        <v>18</v>
      </c>
      <c r="E127" s="7" t="n">
        <v>7669.0</v>
      </c>
      <c r="F127" s="8" t="n">
        <f>0</f>
        <v>0.0</v>
      </c>
      <c r="G127" s="7" t="n">
        <v>1.80351369E11</v>
      </c>
      <c r="H127" s="8" t="n">
        <f>0</f>
        <v>0.0</v>
      </c>
    </row>
    <row r="128" spans="1:8" ht="24.9" customHeight="1">
      <c r="A128" s="58"/>
      <c r="B128" s="54"/>
      <c r="C128" s="49" t="s">
        <v>127</v>
      </c>
      <c r="D128" s="22" t="s">
        <v>15</v>
      </c>
      <c r="E128" s="1" t="n">
        <v>192.0</v>
      </c>
      <c r="F128" s="2" t="n">
        <f>0</f>
        <v>0.0</v>
      </c>
      <c r="G128" s="1" t="n">
        <v>4.482242E8</v>
      </c>
      <c r="H128" s="2" t="n">
        <f>0</f>
        <v>0.0</v>
      </c>
    </row>
    <row r="129" spans="1:8" ht="24.9" customHeight="1">
      <c r="A129" s="58"/>
      <c r="B129" s="54"/>
      <c r="C129" s="49"/>
      <c r="D129" s="23" t="s">
        <v>16</v>
      </c>
      <c r="E129" s="4" t="n">
        <v>0.0</v>
      </c>
      <c r="F129" s="5" t="n">
        <f>0</f>
        <v>0.0</v>
      </c>
      <c r="G129" s="4" t="n">
        <v>0.0</v>
      </c>
      <c r="H129" s="5" t="n">
        <f>0</f>
        <v>0.0</v>
      </c>
    </row>
    <row r="130" spans="1:8" ht="24.9" customHeight="1">
      <c r="A130" s="58"/>
      <c r="B130" s="54"/>
      <c r="C130" s="49"/>
      <c r="D130" s="23" t="s">
        <v>17</v>
      </c>
      <c r="E130" s="4" t="n">
        <v>0.0</v>
      </c>
      <c r="F130" s="5" t="n">
        <f>0</f>
        <v>0.0</v>
      </c>
      <c r="G130" s="4" t="n">
        <v>0.0</v>
      </c>
      <c r="H130" s="5" t="n">
        <f>0</f>
        <v>0.0</v>
      </c>
    </row>
    <row r="131" spans="1:8" ht="24.9" customHeight="1">
      <c r="A131" s="58"/>
      <c r="B131" s="54"/>
      <c r="C131" s="49"/>
      <c r="D131" s="24" t="s">
        <v>18</v>
      </c>
      <c r="E131" s="7" t="n">
        <v>192.0</v>
      </c>
      <c r="F131" s="8" t="n">
        <f>0</f>
        <v>0.0</v>
      </c>
      <c r="G131" s="7" t="n">
        <v>4.482242E8</v>
      </c>
      <c r="H131" s="8" t="n">
        <f>0</f>
        <v>0.0</v>
      </c>
    </row>
    <row r="132" spans="1:8" ht="24.9" customHeight="1">
      <c r="A132" s="58"/>
      <c r="B132" s="54"/>
      <c r="C132" s="49" t="s">
        <v>66</v>
      </c>
      <c r="D132" s="22" t="s">
        <v>15</v>
      </c>
      <c r="E132" s="1" t="n">
        <v>11283.0</v>
      </c>
      <c r="F132" s="2" t="n">
        <f>0</f>
        <v>0.0</v>
      </c>
      <c r="G132" s="1" t="n">
        <v>2.659811675E10</v>
      </c>
      <c r="H132" s="2" t="n">
        <f>0</f>
        <v>0.0</v>
      </c>
    </row>
    <row r="133" spans="1:8" ht="24.9" customHeight="1">
      <c r="A133" s="58"/>
      <c r="B133" s="54"/>
      <c r="C133" s="49"/>
      <c r="D133" s="23" t="s">
        <v>16</v>
      </c>
      <c r="E133" s="4" t="n">
        <v>0.0</v>
      </c>
      <c r="F133" s="5" t="n">
        <f>0</f>
        <v>0.0</v>
      </c>
      <c r="G133" s="4" t="n">
        <v>0.0</v>
      </c>
      <c r="H133" s="5" t="n">
        <f>0</f>
        <v>0.0</v>
      </c>
    </row>
    <row r="134" spans="1:8" ht="24.9" customHeight="1">
      <c r="A134" s="58"/>
      <c r="B134" s="54"/>
      <c r="C134" s="49"/>
      <c r="D134" s="23" t="s">
        <v>17</v>
      </c>
      <c r="E134" s="4" t="n">
        <v>0.0</v>
      </c>
      <c r="F134" s="5" t="n">
        <f>0</f>
        <v>0.0</v>
      </c>
      <c r="G134" s="4" t="n">
        <v>0.0</v>
      </c>
      <c r="H134" s="5" t="n">
        <f>0</f>
        <v>0.0</v>
      </c>
    </row>
    <row r="135" spans="1:8" ht="24.9" customHeight="1">
      <c r="A135" s="58"/>
      <c r="B135" s="54"/>
      <c r="C135" s="49"/>
      <c r="D135" s="24" t="s">
        <v>18</v>
      </c>
      <c r="E135" s="7" t="n">
        <v>11283.0</v>
      </c>
      <c r="F135" s="8" t="n">
        <f>0</f>
        <v>0.0</v>
      </c>
      <c r="G135" s="7" t="n">
        <v>2.659811675E10</v>
      </c>
      <c r="H135" s="8" t="n">
        <f>0</f>
        <v>0.0</v>
      </c>
    </row>
    <row r="136" spans="1:8" ht="24.9" customHeight="1">
      <c r="A136" s="58"/>
      <c r="B136" s="54"/>
      <c r="C136" s="49" t="s">
        <v>67</v>
      </c>
      <c r="D136" s="22" t="s">
        <v>15</v>
      </c>
      <c r="E136" s="1" t="n">
        <v>254.0</v>
      </c>
      <c r="F136" s="2" t="n">
        <f>0</f>
        <v>0.0</v>
      </c>
      <c r="G136" s="1" t="n">
        <v>5.857834E8</v>
      </c>
      <c r="H136" s="2" t="n">
        <f>0</f>
        <v>0.0</v>
      </c>
    </row>
    <row r="137" spans="1:8" ht="24.9" customHeight="1">
      <c r="A137" s="58"/>
      <c r="B137" s="54"/>
      <c r="C137" s="49"/>
      <c r="D137" s="23" t="s">
        <v>16</v>
      </c>
      <c r="E137" s="4" t="n">
        <v>0.0</v>
      </c>
      <c r="F137" s="5" t="n">
        <f>0</f>
        <v>0.0</v>
      </c>
      <c r="G137" s="4" t="n">
        <v>0.0</v>
      </c>
      <c r="H137" s="5" t="n">
        <f>0</f>
        <v>0.0</v>
      </c>
    </row>
    <row r="138" spans="1:8" ht="24.9" customHeight="1">
      <c r="A138" s="58"/>
      <c r="B138" s="54"/>
      <c r="C138" s="49"/>
      <c r="D138" s="23" t="s">
        <v>17</v>
      </c>
      <c r="E138" s="4" t="n">
        <v>0.0</v>
      </c>
      <c r="F138" s="5" t="n">
        <f>0</f>
        <v>0.0</v>
      </c>
      <c r="G138" s="4" t="n">
        <v>0.0</v>
      </c>
      <c r="H138" s="5" t="n">
        <f>0</f>
        <v>0.0</v>
      </c>
    </row>
    <row r="139" spans="1:8" ht="24.9" customHeight="1">
      <c r="A139" s="58"/>
      <c r="B139" s="54"/>
      <c r="C139" s="49"/>
      <c r="D139" s="24" t="s">
        <v>18</v>
      </c>
      <c r="E139" s="7" t="n">
        <v>254.0</v>
      </c>
      <c r="F139" s="8" t="n">
        <f>0</f>
        <v>0.0</v>
      </c>
      <c r="G139" s="7" t="n">
        <v>5.857834E8</v>
      </c>
      <c r="H139" s="8" t="n">
        <f>0</f>
        <v>0.0</v>
      </c>
    </row>
    <row r="140" spans="1:8" ht="24.9" customHeight="1">
      <c r="A140" s="58"/>
      <c r="B140" s="54"/>
      <c r="C140" s="49" t="s">
        <v>68</v>
      </c>
      <c r="D140" s="22" t="s">
        <v>15</v>
      </c>
      <c r="E140" s="1" t="n">
        <v>0.0</v>
      </c>
      <c r="F140" s="2" t="n">
        <f>0</f>
        <v>0.0</v>
      </c>
      <c r="G140" s="1" t="n">
        <v>0.0</v>
      </c>
      <c r="H140" s="2" t="n">
        <f>0</f>
        <v>0.0</v>
      </c>
    </row>
    <row r="141" spans="1:8" ht="24.9" customHeight="1">
      <c r="A141" s="58"/>
      <c r="B141" s="54"/>
      <c r="C141" s="49"/>
      <c r="D141" s="23" t="s">
        <v>16</v>
      </c>
      <c r="E141" s="4" t="n">
        <v>0.0</v>
      </c>
      <c r="F141" s="5" t="n">
        <f>0</f>
        <v>0.0</v>
      </c>
      <c r="G141" s="4" t="n">
        <v>0.0</v>
      </c>
      <c r="H141" s="5" t="n">
        <f>0</f>
        <v>0.0</v>
      </c>
    </row>
    <row r="142" spans="1:8" ht="24.9" customHeight="1">
      <c r="A142" s="58"/>
      <c r="B142" s="54"/>
      <c r="C142" s="49"/>
      <c r="D142" s="23" t="s">
        <v>17</v>
      </c>
      <c r="E142" s="4" t="n">
        <v>0.0</v>
      </c>
      <c r="F142" s="5" t="n">
        <f>0</f>
        <v>0.0</v>
      </c>
      <c r="G142" s="4" t="n">
        <v>0.0</v>
      </c>
      <c r="H142" s="5" t="n">
        <f>0</f>
        <v>0.0</v>
      </c>
    </row>
    <row r="143" spans="1:8" ht="24.9" customHeight="1">
      <c r="A143" s="58"/>
      <c r="B143" s="54"/>
      <c r="C143" s="49"/>
      <c r="D143" s="24" t="s">
        <v>18</v>
      </c>
      <c r="E143" s="7" t="n">
        <v>0.0</v>
      </c>
      <c r="F143" s="8" t="n">
        <f>0</f>
        <v>0.0</v>
      </c>
      <c r="G143" s="7" t="n">
        <v>0.0</v>
      </c>
      <c r="H143" s="8" t="n">
        <f>0</f>
        <v>0.0</v>
      </c>
    </row>
    <row r="144" spans="1:8" ht="24.9" customHeight="1">
      <c r="A144" s="58"/>
      <c r="B144" s="54"/>
      <c r="C144" s="49" t="s">
        <v>69</v>
      </c>
      <c r="D144" s="22" t="s">
        <v>15</v>
      </c>
      <c r="E144" s="1" t="n">
        <v>1215.0</v>
      </c>
      <c r="F144" s="2" t="n">
        <f>0</f>
        <v>0.0</v>
      </c>
      <c r="G144" s="1" t="n">
        <v>5.5552385E9</v>
      </c>
      <c r="H144" s="2" t="n">
        <f>0</f>
        <v>0.0</v>
      </c>
    </row>
    <row r="145" spans="1:8" ht="24.9" customHeight="1">
      <c r="A145" s="58"/>
      <c r="B145" s="54"/>
      <c r="C145" s="49"/>
      <c r="D145" s="23" t="s">
        <v>16</v>
      </c>
      <c r="E145" s="4" t="n">
        <v>0.0</v>
      </c>
      <c r="F145" s="5" t="n">
        <f>0</f>
        <v>0.0</v>
      </c>
      <c r="G145" s="4" t="n">
        <v>0.0</v>
      </c>
      <c r="H145" s="5" t="n">
        <f>0</f>
        <v>0.0</v>
      </c>
    </row>
    <row r="146" spans="1:8" ht="24.9" customHeight="1">
      <c r="A146" s="58"/>
      <c r="B146" s="54"/>
      <c r="C146" s="49"/>
      <c r="D146" s="23" t="s">
        <v>17</v>
      </c>
      <c r="E146" s="4" t="n">
        <v>0.0</v>
      </c>
      <c r="F146" s="5" t="n">
        <f>0</f>
        <v>0.0</v>
      </c>
      <c r="G146" s="4" t="n">
        <v>0.0</v>
      </c>
      <c r="H146" s="5" t="n">
        <f>0</f>
        <v>0.0</v>
      </c>
    </row>
    <row r="147" spans="1:8" ht="24.9" customHeight="1">
      <c r="A147" s="58"/>
      <c r="B147" s="54"/>
      <c r="C147" s="49"/>
      <c r="D147" s="24" t="s">
        <v>18</v>
      </c>
      <c r="E147" s="7" t="n">
        <v>1215.0</v>
      </c>
      <c r="F147" s="8" t="n">
        <f>0</f>
        <v>0.0</v>
      </c>
      <c r="G147" s="7" t="n">
        <v>5.5552385E9</v>
      </c>
      <c r="H147" s="8" t="n">
        <f>0</f>
        <v>0.0</v>
      </c>
    </row>
    <row r="148" spans="1:8" ht="24.9" customHeight="1">
      <c r="A148" s="58"/>
      <c r="B148" s="54"/>
      <c r="C148" s="49" t="s">
        <v>128</v>
      </c>
      <c r="D148" s="22" t="s">
        <v>15</v>
      </c>
      <c r="E148" s="1" t="n">
        <v>54.0</v>
      </c>
      <c r="F148" s="2" t="n">
        <f>0</f>
        <v>0.0</v>
      </c>
      <c r="G148" s="1" t="n">
        <v>5.01708E7</v>
      </c>
      <c r="H148" s="2" t="n">
        <f>0</f>
        <v>0.0</v>
      </c>
    </row>
    <row r="149" spans="1:8" ht="24.9" customHeight="1">
      <c r="A149" s="58"/>
      <c r="B149" s="54"/>
      <c r="C149" s="49"/>
      <c r="D149" s="23" t="s">
        <v>16</v>
      </c>
      <c r="E149" s="4" t="n">
        <v>0.0</v>
      </c>
      <c r="F149" s="5" t="n">
        <f>0</f>
        <v>0.0</v>
      </c>
      <c r="G149" s="4" t="n">
        <v>0.0</v>
      </c>
      <c r="H149" s="5" t="n">
        <f>0</f>
        <v>0.0</v>
      </c>
    </row>
    <row r="150" spans="1:8" ht="24.9" customHeight="1">
      <c r="A150" s="58"/>
      <c r="B150" s="54"/>
      <c r="C150" s="49"/>
      <c r="D150" s="23" t="s">
        <v>17</v>
      </c>
      <c r="E150" s="4" t="n">
        <v>0.0</v>
      </c>
      <c r="F150" s="5" t="n">
        <f>0</f>
        <v>0.0</v>
      </c>
      <c r="G150" s="4" t="n">
        <v>0.0</v>
      </c>
      <c r="H150" s="5" t="n">
        <f>0</f>
        <v>0.0</v>
      </c>
    </row>
    <row r="151" spans="1:8" ht="24.9" customHeight="1">
      <c r="A151" s="58"/>
      <c r="B151" s="54"/>
      <c r="C151" s="49"/>
      <c r="D151" s="24" t="s">
        <v>18</v>
      </c>
      <c r="E151" s="7" t="n">
        <v>54.0</v>
      </c>
      <c r="F151" s="8" t="n">
        <f>0</f>
        <v>0.0</v>
      </c>
      <c r="G151" s="7" t="n">
        <v>5.01708E7</v>
      </c>
      <c r="H151" s="8" t="n">
        <f>0</f>
        <v>0.0</v>
      </c>
    </row>
    <row r="152" spans="1:8" ht="24.9" customHeight="1">
      <c r="A152" s="58"/>
      <c r="B152" s="54"/>
      <c r="C152" s="49" t="s">
        <v>70</v>
      </c>
      <c r="D152" s="22" t="s">
        <v>15</v>
      </c>
      <c r="E152" s="1" t="n">
        <v>575.0</v>
      </c>
      <c r="F152" s="2" t="n">
        <f>0</f>
        <v>0.0</v>
      </c>
      <c r="G152" s="1" t="n">
        <v>5.256775E8</v>
      </c>
      <c r="H152" s="2" t="n">
        <f>0</f>
        <v>0.0</v>
      </c>
    </row>
    <row r="153" spans="1:8" ht="24.9" customHeight="1">
      <c r="A153" s="58"/>
      <c r="B153" s="54"/>
      <c r="C153" s="49"/>
      <c r="D153" s="23" t="s">
        <v>16</v>
      </c>
      <c r="E153" s="4" t="n">
        <v>0.0</v>
      </c>
      <c r="F153" s="5" t="n">
        <f>0</f>
        <v>0.0</v>
      </c>
      <c r="G153" s="4" t="n">
        <v>0.0</v>
      </c>
      <c r="H153" s="5" t="n">
        <f>0</f>
        <v>0.0</v>
      </c>
    </row>
    <row r="154" spans="1:8" ht="24.9" customHeight="1">
      <c r="A154" s="58"/>
      <c r="B154" s="54"/>
      <c r="C154" s="49"/>
      <c r="D154" s="23" t="s">
        <v>17</v>
      </c>
      <c r="E154" s="4" t="n">
        <v>0.0</v>
      </c>
      <c r="F154" s="5" t="n">
        <f>0</f>
        <v>0.0</v>
      </c>
      <c r="G154" s="4" t="n">
        <v>0.0</v>
      </c>
      <c r="H154" s="5" t="n">
        <f>0</f>
        <v>0.0</v>
      </c>
    </row>
    <row r="155" spans="1:8" ht="24.9" customHeight="1">
      <c r="A155" s="58"/>
      <c r="B155" s="54"/>
      <c r="C155" s="49"/>
      <c r="D155" s="24" t="s">
        <v>18</v>
      </c>
      <c r="E155" s="7" t="n">
        <v>575.0</v>
      </c>
      <c r="F155" s="8" t="n">
        <f>0</f>
        <v>0.0</v>
      </c>
      <c r="G155" s="7" t="n">
        <v>5.256775E8</v>
      </c>
      <c r="H155" s="8" t="n">
        <f>0</f>
        <v>0.0</v>
      </c>
    </row>
    <row r="156" spans="1:8" ht="24.9" customHeight="1">
      <c r="A156" s="58"/>
      <c r="B156" s="54"/>
      <c r="C156" s="49" t="s">
        <v>71</v>
      </c>
      <c r="D156" s="22" t="s">
        <v>15</v>
      </c>
      <c r="E156" s="1" t="n">
        <v>60.0</v>
      </c>
      <c r="F156" s="2" t="n">
        <f>0</f>
        <v>0.0</v>
      </c>
      <c r="G156" s="1" t="n">
        <v>5.47401E7</v>
      </c>
      <c r="H156" s="2" t="n">
        <f>0</f>
        <v>0.0</v>
      </c>
    </row>
    <row r="157" spans="1:8" ht="24.9" customHeight="1">
      <c r="A157" s="58"/>
      <c r="B157" s="54"/>
      <c r="C157" s="49"/>
      <c r="D157" s="23" t="s">
        <v>16</v>
      </c>
      <c r="E157" s="4" t="n">
        <v>0.0</v>
      </c>
      <c r="F157" s="5" t="n">
        <f>0</f>
        <v>0.0</v>
      </c>
      <c r="G157" s="4" t="n">
        <v>0.0</v>
      </c>
      <c r="H157" s="5" t="n">
        <f>0</f>
        <v>0.0</v>
      </c>
    </row>
    <row r="158" spans="1:8" ht="24.9" customHeight="1">
      <c r="A158" s="58"/>
      <c r="B158" s="54"/>
      <c r="C158" s="49"/>
      <c r="D158" s="23" t="s">
        <v>17</v>
      </c>
      <c r="E158" s="4" t="n">
        <v>0.0</v>
      </c>
      <c r="F158" s="5" t="n">
        <f>0</f>
        <v>0.0</v>
      </c>
      <c r="G158" s="4" t="n">
        <v>0.0</v>
      </c>
      <c r="H158" s="5" t="n">
        <f>0</f>
        <v>0.0</v>
      </c>
    </row>
    <row r="159" spans="1:8" ht="24.9" customHeight="1">
      <c r="A159" s="58"/>
      <c r="B159" s="54"/>
      <c r="C159" s="49"/>
      <c r="D159" s="24" t="s">
        <v>18</v>
      </c>
      <c r="E159" s="7" t="n">
        <v>60.0</v>
      </c>
      <c r="F159" s="8" t="n">
        <f>0</f>
        <v>0.0</v>
      </c>
      <c r="G159" s="7" t="n">
        <v>5.47401E7</v>
      </c>
      <c r="H159" s="8" t="n">
        <f>0</f>
        <v>0.0</v>
      </c>
    </row>
    <row r="160" spans="1:8" ht="24.9" customHeight="1">
      <c r="A160" s="58"/>
      <c r="B160" s="54"/>
      <c r="C160" s="49" t="s">
        <v>72</v>
      </c>
      <c r="D160" s="22" t="s">
        <v>15</v>
      </c>
      <c r="E160" s="1" t="n">
        <v>0.0</v>
      </c>
      <c r="F160" s="2" t="n">
        <f>0</f>
        <v>0.0</v>
      </c>
      <c r="G160" s="1" t="n">
        <v>0.0</v>
      </c>
      <c r="H160" s="2" t="n">
        <f>0</f>
        <v>0.0</v>
      </c>
    </row>
    <row r="161" spans="1:8" ht="24.9" customHeight="1">
      <c r="A161" s="58"/>
      <c r="B161" s="54"/>
      <c r="C161" s="49"/>
      <c r="D161" s="23" t="s">
        <v>16</v>
      </c>
      <c r="E161" s="4" t="n">
        <v>0.0</v>
      </c>
      <c r="F161" s="5" t="n">
        <f>0</f>
        <v>0.0</v>
      </c>
      <c r="G161" s="4" t="n">
        <v>0.0</v>
      </c>
      <c r="H161" s="5" t="n">
        <f>0</f>
        <v>0.0</v>
      </c>
    </row>
    <row r="162" spans="1:8" ht="24.9" customHeight="1">
      <c r="A162" s="58"/>
      <c r="B162" s="54"/>
      <c r="C162" s="49"/>
      <c r="D162" s="23" t="s">
        <v>17</v>
      </c>
      <c r="E162" s="4" t="n">
        <v>0.0</v>
      </c>
      <c r="F162" s="5" t="n">
        <f>0</f>
        <v>0.0</v>
      </c>
      <c r="G162" s="4" t="n">
        <v>0.0</v>
      </c>
      <c r="H162" s="5" t="n">
        <f>0</f>
        <v>0.0</v>
      </c>
    </row>
    <row r="163" spans="1:8" ht="24.9" customHeight="1">
      <c r="A163" s="58"/>
      <c r="B163" s="54"/>
      <c r="C163" s="49"/>
      <c r="D163" s="24" t="s">
        <v>18</v>
      </c>
      <c r="E163" s="7" t="n">
        <v>0.0</v>
      </c>
      <c r="F163" s="8" t="n">
        <f>0</f>
        <v>0.0</v>
      </c>
      <c r="G163" s="7" t="n">
        <v>0.0</v>
      </c>
      <c r="H163" s="8" t="n">
        <f>0</f>
        <v>0.0</v>
      </c>
    </row>
    <row r="164" spans="1:8" ht="24.9" customHeight="1">
      <c r="A164" s="58"/>
      <c r="B164" s="54"/>
      <c r="C164" s="49" t="s">
        <v>73</v>
      </c>
      <c r="D164" s="22" t="s">
        <v>15</v>
      </c>
      <c r="E164" s="1" t="n">
        <v>0.0</v>
      </c>
      <c r="F164" s="2" t="n">
        <f>0</f>
        <v>0.0</v>
      </c>
      <c r="G164" s="1" t="n">
        <v>0.0</v>
      </c>
      <c r="H164" s="2" t="n">
        <f>0</f>
        <v>0.0</v>
      </c>
    </row>
    <row r="165" spans="1:8" ht="24.9" customHeight="1">
      <c r="A165" s="58"/>
      <c r="B165" s="54"/>
      <c r="C165" s="49"/>
      <c r="D165" s="23" t="s">
        <v>16</v>
      </c>
      <c r="E165" s="4" t="n">
        <v>0.0</v>
      </c>
      <c r="F165" s="5" t="n">
        <f>0</f>
        <v>0.0</v>
      </c>
      <c r="G165" s="4" t="n">
        <v>0.0</v>
      </c>
      <c r="H165" s="5" t="n">
        <f>0</f>
        <v>0.0</v>
      </c>
    </row>
    <row r="166" spans="1:8" ht="24.9" customHeight="1">
      <c r="A166" s="58"/>
      <c r="B166" s="54"/>
      <c r="C166" s="49"/>
      <c r="D166" s="23" t="s">
        <v>17</v>
      </c>
      <c r="E166" s="4" t="n">
        <v>0.0</v>
      </c>
      <c r="F166" s="5" t="n">
        <f>0</f>
        <v>0.0</v>
      </c>
      <c r="G166" s="4" t="n">
        <v>0.0</v>
      </c>
      <c r="H166" s="5" t="n">
        <f>0</f>
        <v>0.0</v>
      </c>
    </row>
    <row r="167" spans="1:8" ht="24.9" customHeight="1">
      <c r="A167" s="58"/>
      <c r="B167" s="54"/>
      <c r="C167" s="49"/>
      <c r="D167" s="24" t="s">
        <v>18</v>
      </c>
      <c r="E167" s="7" t="n">
        <v>0.0</v>
      </c>
      <c r="F167" s="8" t="n">
        <f>0</f>
        <v>0.0</v>
      </c>
      <c r="G167" s="7" t="n">
        <v>0.0</v>
      </c>
      <c r="H167" s="8" t="n">
        <f>0</f>
        <v>0.0</v>
      </c>
    </row>
    <row r="168" spans="1:8" ht="24.9" customHeight="1">
      <c r="A168" s="58"/>
      <c r="B168" s="54"/>
      <c r="C168" s="49" t="s">
        <v>74</v>
      </c>
      <c r="D168" s="22" t="s">
        <v>15</v>
      </c>
      <c r="E168" s="1" t="n">
        <v>153.0</v>
      </c>
      <c r="F168" s="2" t="n">
        <f>0</f>
        <v>0.0</v>
      </c>
      <c r="G168" s="1" t="n">
        <v>3.34418E8</v>
      </c>
      <c r="H168" s="2" t="n">
        <f>0</f>
        <v>0.0</v>
      </c>
    </row>
    <row r="169" spans="1:8" ht="24.9" customHeight="1">
      <c r="A169" s="58"/>
      <c r="B169" s="54"/>
      <c r="C169" s="49"/>
      <c r="D169" s="23" t="s">
        <v>16</v>
      </c>
      <c r="E169" s="4" t="n">
        <v>0.0</v>
      </c>
      <c r="F169" s="5" t="n">
        <f>0</f>
        <v>0.0</v>
      </c>
      <c r="G169" s="4" t="n">
        <v>0.0</v>
      </c>
      <c r="H169" s="5" t="n">
        <f>0</f>
        <v>0.0</v>
      </c>
    </row>
    <row r="170" spans="1:8" ht="24.9" customHeight="1">
      <c r="A170" s="58"/>
      <c r="B170" s="54"/>
      <c r="C170" s="49"/>
      <c r="D170" s="23" t="s">
        <v>17</v>
      </c>
      <c r="E170" s="4" t="n">
        <v>0.0</v>
      </c>
      <c r="F170" s="5" t="n">
        <f>0</f>
        <v>0.0</v>
      </c>
      <c r="G170" s="4" t="n">
        <v>0.0</v>
      </c>
      <c r="H170" s="5" t="n">
        <f>0</f>
        <v>0.0</v>
      </c>
    </row>
    <row r="171" spans="1:8" ht="24.9" customHeight="1">
      <c r="A171" s="58"/>
      <c r="B171" s="54"/>
      <c r="C171" s="49"/>
      <c r="D171" s="24" t="s">
        <v>18</v>
      </c>
      <c r="E171" s="7" t="n">
        <v>153.0</v>
      </c>
      <c r="F171" s="8" t="n">
        <f>0</f>
        <v>0.0</v>
      </c>
      <c r="G171" s="7" t="n">
        <v>3.34418E8</v>
      </c>
      <c r="H171" s="8" t="n">
        <f>0</f>
        <v>0.0</v>
      </c>
    </row>
    <row r="172" spans="1:8" ht="24.9" customHeight="1">
      <c r="A172" s="58"/>
      <c r="B172" s="54"/>
      <c r="C172" s="49" t="s">
        <v>75</v>
      </c>
      <c r="D172" s="22" t="s">
        <v>15</v>
      </c>
      <c r="E172" s="1" t="n">
        <v>0.0</v>
      </c>
      <c r="F172" s="2" t="n">
        <f>0</f>
        <v>0.0</v>
      </c>
      <c r="G172" s="1" t="n">
        <v>0.0</v>
      </c>
      <c r="H172" s="2" t="n">
        <f>0</f>
        <v>0.0</v>
      </c>
    </row>
    <row r="173" spans="1:8" ht="24.9" customHeight="1">
      <c r="A173" s="58"/>
      <c r="B173" s="54"/>
      <c r="C173" s="49"/>
      <c r="D173" s="23" t="s">
        <v>16</v>
      </c>
      <c r="E173" s="4" t="n">
        <v>0.0</v>
      </c>
      <c r="F173" s="5" t="n">
        <f>0</f>
        <v>0.0</v>
      </c>
      <c r="G173" s="4" t="n">
        <v>0.0</v>
      </c>
      <c r="H173" s="5" t="n">
        <f>0</f>
        <v>0.0</v>
      </c>
    </row>
    <row r="174" spans="1:8" ht="24.9" customHeight="1">
      <c r="A174" s="58"/>
      <c r="B174" s="54"/>
      <c r="C174" s="49"/>
      <c r="D174" s="23" t="s">
        <v>17</v>
      </c>
      <c r="E174" s="4" t="n">
        <v>0.0</v>
      </c>
      <c r="F174" s="5" t="n">
        <f>0</f>
        <v>0.0</v>
      </c>
      <c r="G174" s="4" t="n">
        <v>0.0</v>
      </c>
      <c r="H174" s="5" t="n">
        <f>0</f>
        <v>0.0</v>
      </c>
    </row>
    <row r="175" spans="1:8" ht="24.9" customHeight="1">
      <c r="A175" s="58"/>
      <c r="B175" s="54"/>
      <c r="C175" s="49"/>
      <c r="D175" s="24" t="s">
        <v>18</v>
      </c>
      <c r="E175" s="7" t="n">
        <v>0.0</v>
      </c>
      <c r="F175" s="8" t="n">
        <f>0</f>
        <v>0.0</v>
      </c>
      <c r="G175" s="7" t="n">
        <v>0.0</v>
      </c>
      <c r="H175" s="8" t="n">
        <f>0</f>
        <v>0.0</v>
      </c>
    </row>
    <row r="176" spans="1:8" ht="24.9" customHeight="1">
      <c r="A176" s="58"/>
      <c r="B176" s="54"/>
      <c r="C176" s="49" t="s">
        <v>126</v>
      </c>
      <c r="D176" s="22" t="s">
        <v>15</v>
      </c>
      <c r="E176" s="1" t="n">
        <v>8.0</v>
      </c>
      <c r="F176" s="2" t="n">
        <f>0</f>
        <v>0.0</v>
      </c>
      <c r="G176" s="1" t="n">
        <v>1.439E7</v>
      </c>
      <c r="H176" s="2" t="n">
        <f>0</f>
        <v>0.0</v>
      </c>
    </row>
    <row r="177" spans="1:8" ht="24.9" customHeight="1">
      <c r="A177" s="58"/>
      <c r="B177" s="54"/>
      <c r="C177" s="49"/>
      <c r="D177" s="23" t="s">
        <v>16</v>
      </c>
      <c r="E177" s="4" t="n">
        <v>0.0</v>
      </c>
      <c r="F177" s="5" t="n">
        <f>0</f>
        <v>0.0</v>
      </c>
      <c r="G177" s="4" t="n">
        <v>0.0</v>
      </c>
      <c r="H177" s="5" t="n">
        <f>0</f>
        <v>0.0</v>
      </c>
    </row>
    <row r="178" spans="1:8" ht="24.9" customHeight="1">
      <c r="A178" s="58"/>
      <c r="B178" s="54"/>
      <c r="C178" s="49"/>
      <c r="D178" s="23" t="s">
        <v>17</v>
      </c>
      <c r="E178" s="4" t="n">
        <v>0.0</v>
      </c>
      <c r="F178" s="5" t="n">
        <f>0</f>
        <v>0.0</v>
      </c>
      <c r="G178" s="4" t="n">
        <v>0.0</v>
      </c>
      <c r="H178" s="5" t="n">
        <f>0</f>
        <v>0.0</v>
      </c>
    </row>
    <row r="179" spans="1:8" ht="24.9" customHeight="1">
      <c r="A179" s="58"/>
      <c r="B179" s="54"/>
      <c r="C179" s="49"/>
      <c r="D179" s="24" t="s">
        <v>18</v>
      </c>
      <c r="E179" s="7" t="n">
        <v>8.0</v>
      </c>
      <c r="F179" s="8" t="n">
        <f>0</f>
        <v>0.0</v>
      </c>
      <c r="G179" s="7" t="n">
        <v>1.439E7</v>
      </c>
      <c r="H179" s="8" t="n">
        <f>0</f>
        <v>0.0</v>
      </c>
    </row>
    <row r="180" spans="1:8" ht="24.9" customHeight="1">
      <c r="A180" s="58"/>
      <c r="B180" s="54"/>
      <c r="C180" s="49" t="s">
        <v>76</v>
      </c>
      <c r="D180" s="22" t="s">
        <v>15</v>
      </c>
      <c r="E180" s="1" t="n">
        <v>0.0</v>
      </c>
      <c r="F180" s="2" t="n">
        <f>0</f>
        <v>0.0</v>
      </c>
      <c r="G180" s="1" t="n">
        <v>0.0</v>
      </c>
      <c r="H180" s="2" t="n">
        <f>0</f>
        <v>0.0</v>
      </c>
    </row>
    <row r="181" spans="1:8" ht="24.9" customHeight="1">
      <c r="A181" s="58"/>
      <c r="B181" s="54"/>
      <c r="C181" s="49"/>
      <c r="D181" s="23" t="s">
        <v>16</v>
      </c>
      <c r="E181" s="4" t="n">
        <v>0.0</v>
      </c>
      <c r="F181" s="5" t="n">
        <f>0</f>
        <v>0.0</v>
      </c>
      <c r="G181" s="4" t="n">
        <v>0.0</v>
      </c>
      <c r="H181" s="5" t="n">
        <f>0</f>
        <v>0.0</v>
      </c>
    </row>
    <row r="182" spans="1:8" ht="24.9" customHeight="1">
      <c r="A182" s="58"/>
      <c r="B182" s="54"/>
      <c r="C182" s="49"/>
      <c r="D182" s="23" t="s">
        <v>17</v>
      </c>
      <c r="E182" s="4" t="n">
        <v>0.0</v>
      </c>
      <c r="F182" s="5" t="n">
        <f>0</f>
        <v>0.0</v>
      </c>
      <c r="G182" s="4" t="n">
        <v>0.0</v>
      </c>
      <c r="H182" s="5" t="n">
        <f>0</f>
        <v>0.0</v>
      </c>
    </row>
    <row r="183" spans="1:8" ht="24.9" customHeight="1">
      <c r="A183" s="58"/>
      <c r="B183" s="54"/>
      <c r="C183" s="49"/>
      <c r="D183" s="24" t="s">
        <v>18</v>
      </c>
      <c r="E183" s="7" t="n">
        <v>0.0</v>
      </c>
      <c r="F183" s="8" t="n">
        <f>0</f>
        <v>0.0</v>
      </c>
      <c r="G183" s="7" t="n">
        <v>0.0</v>
      </c>
      <c r="H183" s="8" t="n">
        <f>0</f>
        <v>0.0</v>
      </c>
    </row>
    <row r="184" spans="1:8" ht="24.9" customHeight="1">
      <c r="A184" s="58"/>
      <c r="B184" s="54"/>
      <c r="C184" s="49" t="s">
        <v>77</v>
      </c>
      <c r="D184" s="22" t="s">
        <v>15</v>
      </c>
      <c r="E184" s="1" t="n">
        <v>0.0</v>
      </c>
      <c r="F184" s="2" t="n">
        <f>0</f>
        <v>0.0</v>
      </c>
      <c r="G184" s="1" t="n">
        <v>0.0</v>
      </c>
      <c r="H184" s="2" t="n">
        <f>0</f>
        <v>0.0</v>
      </c>
    </row>
    <row r="185" spans="1:8" ht="24.9" customHeight="1">
      <c r="A185" s="58"/>
      <c r="B185" s="54"/>
      <c r="C185" s="49"/>
      <c r="D185" s="23" t="s">
        <v>16</v>
      </c>
      <c r="E185" s="4" t="n">
        <v>0.0</v>
      </c>
      <c r="F185" s="5" t="n">
        <f>0</f>
        <v>0.0</v>
      </c>
      <c r="G185" s="4" t="n">
        <v>0.0</v>
      </c>
      <c r="H185" s="5" t="n">
        <f>0</f>
        <v>0.0</v>
      </c>
    </row>
    <row r="186" spans="1:8" ht="24.9" customHeight="1">
      <c r="A186" s="58"/>
      <c r="B186" s="54"/>
      <c r="C186" s="49"/>
      <c r="D186" s="23" t="s">
        <v>17</v>
      </c>
      <c r="E186" s="4" t="n">
        <v>0.0</v>
      </c>
      <c r="F186" s="5" t="n">
        <f>0</f>
        <v>0.0</v>
      </c>
      <c r="G186" s="4" t="n">
        <v>0.0</v>
      </c>
      <c r="H186" s="5" t="n">
        <f>0</f>
        <v>0.0</v>
      </c>
    </row>
    <row r="187" spans="1:8" ht="24.9" customHeight="1">
      <c r="A187" s="58"/>
      <c r="B187" s="54"/>
      <c r="C187" s="49"/>
      <c r="D187" s="24" t="s">
        <v>18</v>
      </c>
      <c r="E187" s="7" t="n">
        <v>0.0</v>
      </c>
      <c r="F187" s="8" t="n">
        <f>0</f>
        <v>0.0</v>
      </c>
      <c r="G187" s="7" t="n">
        <v>0.0</v>
      </c>
      <c r="H187" s="8" t="n">
        <f>0</f>
        <v>0.0</v>
      </c>
    </row>
    <row r="188" spans="1:8" ht="24.9" customHeight="1">
      <c r="A188" s="58"/>
      <c r="B188" s="54"/>
      <c r="C188" s="49" t="s">
        <v>78</v>
      </c>
      <c r="D188" s="22" t="s">
        <v>15</v>
      </c>
      <c r="E188" s="1" t="n">
        <v>0.0</v>
      </c>
      <c r="F188" s="2" t="n">
        <f>0</f>
        <v>0.0</v>
      </c>
      <c r="G188" s="1" t="n">
        <v>0.0</v>
      </c>
      <c r="H188" s="2" t="n">
        <f>0</f>
        <v>0.0</v>
      </c>
    </row>
    <row r="189" spans="1:8" ht="24.9" customHeight="1">
      <c r="A189" s="58"/>
      <c r="B189" s="54"/>
      <c r="C189" s="49"/>
      <c r="D189" s="23" t="s">
        <v>16</v>
      </c>
      <c r="E189" s="4" t="n">
        <v>0.0</v>
      </c>
      <c r="F189" s="5" t="n">
        <f>0</f>
        <v>0.0</v>
      </c>
      <c r="G189" s="4" t="n">
        <v>0.0</v>
      </c>
      <c r="H189" s="5" t="n">
        <f>0</f>
        <v>0.0</v>
      </c>
    </row>
    <row r="190" spans="1:8" ht="24.9" customHeight="1">
      <c r="A190" s="58"/>
      <c r="B190" s="54"/>
      <c r="C190" s="49"/>
      <c r="D190" s="23" t="s">
        <v>17</v>
      </c>
      <c r="E190" s="4" t="n">
        <v>0.0</v>
      </c>
      <c r="F190" s="5" t="n">
        <f>0</f>
        <v>0.0</v>
      </c>
      <c r="G190" s="4" t="n">
        <v>0.0</v>
      </c>
      <c r="H190" s="5" t="n">
        <f>0</f>
        <v>0.0</v>
      </c>
    </row>
    <row r="191" spans="1:8" ht="24.9" customHeight="1">
      <c r="A191" s="59"/>
      <c r="B191" s="54"/>
      <c r="C191" s="49"/>
      <c r="D191" s="24" t="s">
        <v>18</v>
      </c>
      <c r="E191" s="7" t="n">
        <v>0.0</v>
      </c>
      <c r="F191" s="8" t="n">
        <f>0</f>
        <v>0.0</v>
      </c>
      <c r="G191" s="7" t="n">
        <v>0.0</v>
      </c>
      <c r="H191" s="8" t="n">
        <f>0</f>
        <v>0.0</v>
      </c>
    </row>
    <row r="192" spans="1:8" ht="24.9" customHeight="1">
      <c r="A192" s="53" t="s">
        <v>79</v>
      </c>
      <c r="B192" s="57" t="s">
        <v>80</v>
      </c>
      <c r="C192" s="49" t="s">
        <v>81</v>
      </c>
      <c r="D192" s="22" t="s">
        <v>15</v>
      </c>
      <c r="E192" s="1" t="n">
        <v>0.0</v>
      </c>
      <c r="F192" s="2" t="n">
        <f>0</f>
        <v>0.0</v>
      </c>
      <c r="G192" s="1" t="n">
        <v>0.0</v>
      </c>
      <c r="H192" s="2" t="n">
        <f>0</f>
        <v>0.0</v>
      </c>
    </row>
    <row r="193" spans="1:8" ht="24.9" customHeight="1">
      <c r="A193" s="54"/>
      <c r="B193" s="57"/>
      <c r="C193" s="49"/>
      <c r="D193" s="23" t="s">
        <v>16</v>
      </c>
      <c r="E193" s="4" t="n">
        <v>0.0</v>
      </c>
      <c r="F193" s="5" t="n">
        <f>0</f>
        <v>0.0</v>
      </c>
      <c r="G193" s="4" t="n">
        <v>0.0</v>
      </c>
      <c r="H193" s="5" t="n">
        <f>0</f>
        <v>0.0</v>
      </c>
    </row>
    <row r="194" spans="1:8" ht="24.9" customHeight="1">
      <c r="A194" s="54"/>
      <c r="B194" s="57"/>
      <c r="C194" s="49"/>
      <c r="D194" s="23" t="s">
        <v>17</v>
      </c>
      <c r="E194" s="4" t="n">
        <v>0.0</v>
      </c>
      <c r="F194" s="5" t="n">
        <f>0</f>
        <v>0.0</v>
      </c>
      <c r="G194" s="4" t="n">
        <v>0.0</v>
      </c>
      <c r="H194" s="5" t="n">
        <f>0</f>
        <v>0.0</v>
      </c>
    </row>
    <row r="195" spans="1:8" ht="24.9" customHeight="1">
      <c r="A195" s="54"/>
      <c r="B195" s="57"/>
      <c r="C195" s="49"/>
      <c r="D195" s="24" t="s">
        <v>18</v>
      </c>
      <c r="E195" s="7" t="n">
        <v>0.0</v>
      </c>
      <c r="F195" s="8" t="n">
        <f>0</f>
        <v>0.0</v>
      </c>
      <c r="G195" s="7" t="n">
        <v>0.0</v>
      </c>
      <c r="H195" s="8" t="n">
        <f>0</f>
        <v>0.0</v>
      </c>
    </row>
    <row r="196" spans="1:8" ht="24.9" customHeight="1">
      <c r="A196" s="54"/>
      <c r="B196" s="57"/>
      <c r="C196" s="49" t="s">
        <v>82</v>
      </c>
      <c r="D196" s="22" t="s">
        <v>15</v>
      </c>
      <c r="E196" s="1" t="n">
        <v>0.0</v>
      </c>
      <c r="F196" s="2" t="n">
        <f>0</f>
        <v>0.0</v>
      </c>
      <c r="G196" s="1" t="n">
        <v>0.0</v>
      </c>
      <c r="H196" s="2" t="n">
        <f>0</f>
        <v>0.0</v>
      </c>
    </row>
    <row r="197" spans="1:8" ht="24.9" customHeight="1">
      <c r="A197" s="54"/>
      <c r="B197" s="57"/>
      <c r="C197" s="49"/>
      <c r="D197" s="23" t="s">
        <v>16</v>
      </c>
      <c r="E197" s="4" t="n">
        <v>0.0</v>
      </c>
      <c r="F197" s="5" t="n">
        <f>0</f>
        <v>0.0</v>
      </c>
      <c r="G197" s="4" t="n">
        <v>0.0</v>
      </c>
      <c r="H197" s="5" t="n">
        <f>0</f>
        <v>0.0</v>
      </c>
    </row>
    <row r="198" spans="1:8" ht="24.9" customHeight="1">
      <c r="A198" s="54"/>
      <c r="B198" s="57"/>
      <c r="C198" s="49"/>
      <c r="D198" s="23" t="s">
        <v>17</v>
      </c>
      <c r="E198" s="4" t="n">
        <v>0.0</v>
      </c>
      <c r="F198" s="5" t="n">
        <f>0</f>
        <v>0.0</v>
      </c>
      <c r="G198" s="4" t="n">
        <v>0.0</v>
      </c>
      <c r="H198" s="5" t="n">
        <f>0</f>
        <v>0.0</v>
      </c>
    </row>
    <row r="199" spans="1:8" ht="24.9" customHeight="1">
      <c r="A199" s="54"/>
      <c r="B199" s="57"/>
      <c r="C199" s="49"/>
      <c r="D199" s="24" t="s">
        <v>18</v>
      </c>
      <c r="E199" s="7" t="n">
        <v>0.0</v>
      </c>
      <c r="F199" s="8" t="n">
        <f>0</f>
        <v>0.0</v>
      </c>
      <c r="G199" s="7" t="n">
        <v>0.0</v>
      </c>
      <c r="H199" s="8" t="n">
        <f>0</f>
        <v>0.0</v>
      </c>
    </row>
    <row r="200" spans="1:8" ht="24.9" customHeight="1">
      <c r="A200" s="54"/>
      <c r="B200" s="57"/>
      <c r="C200" s="49" t="s">
        <v>83</v>
      </c>
      <c r="D200" s="22" t="s">
        <v>15</v>
      </c>
      <c r="E200" s="1" t="n">
        <v>0.0</v>
      </c>
      <c r="F200" s="2" t="n">
        <f>0</f>
        <v>0.0</v>
      </c>
      <c r="G200" s="1" t="n">
        <v>0.0</v>
      </c>
      <c r="H200" s="2" t="n">
        <f>0</f>
        <v>0.0</v>
      </c>
    </row>
    <row r="201" spans="1:8" ht="24.9" customHeight="1">
      <c r="A201" s="54"/>
      <c r="B201" s="57"/>
      <c r="C201" s="49"/>
      <c r="D201" s="23" t="s">
        <v>16</v>
      </c>
      <c r="E201" s="4" t="n">
        <v>0.0</v>
      </c>
      <c r="F201" s="5" t="n">
        <f>0</f>
        <v>0.0</v>
      </c>
      <c r="G201" s="4" t="n">
        <v>0.0</v>
      </c>
      <c r="H201" s="5" t="n">
        <f>0</f>
        <v>0.0</v>
      </c>
    </row>
    <row r="202" spans="1:8" ht="24.9" customHeight="1">
      <c r="A202" s="54"/>
      <c r="B202" s="57"/>
      <c r="C202" s="49"/>
      <c r="D202" s="23" t="s">
        <v>17</v>
      </c>
      <c r="E202" s="4" t="n">
        <v>0.0</v>
      </c>
      <c r="F202" s="5" t="n">
        <f>0</f>
        <v>0.0</v>
      </c>
      <c r="G202" s="4" t="n">
        <v>0.0</v>
      </c>
      <c r="H202" s="5" t="n">
        <f>0</f>
        <v>0.0</v>
      </c>
    </row>
    <row r="203" spans="1:8" ht="24.9" customHeight="1">
      <c r="A203" s="54"/>
      <c r="B203" s="57"/>
      <c r="C203" s="49"/>
      <c r="D203" s="24" t="s">
        <v>18</v>
      </c>
      <c r="E203" s="7" t="n">
        <v>0.0</v>
      </c>
      <c r="F203" s="8" t="n">
        <f>0</f>
        <v>0.0</v>
      </c>
      <c r="G203" s="7" t="n">
        <v>0.0</v>
      </c>
      <c r="H203" s="8" t="n">
        <f>0</f>
        <v>0.0</v>
      </c>
    </row>
    <row r="204" spans="1:8" ht="24.9" customHeight="1">
      <c r="A204" s="54"/>
      <c r="B204" s="57"/>
      <c r="C204" s="49" t="s">
        <v>84</v>
      </c>
      <c r="D204" s="22" t="s">
        <v>15</v>
      </c>
      <c r="E204" s="1" t="n">
        <v>151.0</v>
      </c>
      <c r="F204" s="2" t="n">
        <f>0</f>
        <v>0.0</v>
      </c>
      <c r="G204" s="1" t="n">
        <v>5.851385E8</v>
      </c>
      <c r="H204" s="2" t="n">
        <f>0</f>
        <v>0.0</v>
      </c>
    </row>
    <row r="205" spans="1:8" ht="24.9" customHeight="1">
      <c r="A205" s="54"/>
      <c r="B205" s="57"/>
      <c r="C205" s="49"/>
      <c r="D205" s="23" t="s">
        <v>16</v>
      </c>
      <c r="E205" s="4" t="n">
        <v>0.0</v>
      </c>
      <c r="F205" s="5" t="n">
        <f>0</f>
        <v>0.0</v>
      </c>
      <c r="G205" s="4" t="n">
        <v>0.0</v>
      </c>
      <c r="H205" s="5" t="n">
        <f>0</f>
        <v>0.0</v>
      </c>
    </row>
    <row r="206" spans="1:8" ht="24.9" customHeight="1">
      <c r="A206" s="54"/>
      <c r="B206" s="57"/>
      <c r="C206" s="49"/>
      <c r="D206" s="23" t="s">
        <v>17</v>
      </c>
      <c r="E206" s="4" t="n">
        <v>0.0</v>
      </c>
      <c r="F206" s="5" t="n">
        <f>0</f>
        <v>0.0</v>
      </c>
      <c r="G206" s="4" t="n">
        <v>0.0</v>
      </c>
      <c r="H206" s="5" t="n">
        <f>0</f>
        <v>0.0</v>
      </c>
    </row>
    <row r="207" spans="1:8" ht="24.9" customHeight="1">
      <c r="A207" s="54"/>
      <c r="B207" s="57"/>
      <c r="C207" s="49"/>
      <c r="D207" s="24" t="s">
        <v>18</v>
      </c>
      <c r="E207" s="7" t="n">
        <v>151.0</v>
      </c>
      <c r="F207" s="8" t="n">
        <f>0</f>
        <v>0.0</v>
      </c>
      <c r="G207" s="7" t="n">
        <v>5.851385E8</v>
      </c>
      <c r="H207" s="8" t="n">
        <f>0</f>
        <v>0.0</v>
      </c>
    </row>
    <row r="208" spans="1:8" ht="24.9" customHeight="1">
      <c r="A208" s="54"/>
      <c r="B208" s="57"/>
      <c r="C208" s="49" t="s">
        <v>85</v>
      </c>
      <c r="D208" s="22" t="s">
        <v>15</v>
      </c>
      <c r="E208" s="1" t="n">
        <v>0.0</v>
      </c>
      <c r="F208" s="2" t="n">
        <f>0</f>
        <v>0.0</v>
      </c>
      <c r="G208" s="1" t="n">
        <v>0.0</v>
      </c>
      <c r="H208" s="2" t="n">
        <f>0</f>
        <v>0.0</v>
      </c>
    </row>
    <row r="209" spans="1:8" ht="24.9" customHeight="1">
      <c r="A209" s="54"/>
      <c r="B209" s="57"/>
      <c r="C209" s="49"/>
      <c r="D209" s="23" t="s">
        <v>16</v>
      </c>
      <c r="E209" s="4" t="n">
        <v>0.0</v>
      </c>
      <c r="F209" s="5" t="n">
        <f>0</f>
        <v>0.0</v>
      </c>
      <c r="G209" s="4" t="n">
        <v>0.0</v>
      </c>
      <c r="H209" s="5" t="n">
        <f>0</f>
        <v>0.0</v>
      </c>
    </row>
    <row r="210" spans="1:8" ht="24.9" customHeight="1">
      <c r="A210" s="54"/>
      <c r="B210" s="57"/>
      <c r="C210" s="49"/>
      <c r="D210" s="23" t="s">
        <v>17</v>
      </c>
      <c r="E210" s="4" t="n">
        <v>0.0</v>
      </c>
      <c r="F210" s="5" t="n">
        <f>0</f>
        <v>0.0</v>
      </c>
      <c r="G210" s="4" t="n">
        <v>0.0</v>
      </c>
      <c r="H210" s="5" t="n">
        <f>0</f>
        <v>0.0</v>
      </c>
    </row>
    <row r="211" spans="1:8" ht="24.9" customHeight="1">
      <c r="A211" s="54"/>
      <c r="B211" s="57"/>
      <c r="C211" s="49"/>
      <c r="D211" s="24" t="s">
        <v>18</v>
      </c>
      <c r="E211" s="7" t="n">
        <v>0.0</v>
      </c>
      <c r="F211" s="8" t="n">
        <f>0</f>
        <v>0.0</v>
      </c>
      <c r="G211" s="7" t="n">
        <v>0.0</v>
      </c>
      <c r="H211" s="8" t="n">
        <f>0</f>
        <v>0.0</v>
      </c>
    </row>
    <row r="212" spans="1:8" ht="24.9" customHeight="1">
      <c r="A212" s="54"/>
      <c r="B212" s="57"/>
      <c r="C212" s="49" t="s">
        <v>86</v>
      </c>
      <c r="D212" s="22" t="s">
        <v>15</v>
      </c>
      <c r="E212" s="1" t="n">
        <v>30.0</v>
      </c>
      <c r="F212" s="2" t="n">
        <f>30</f>
        <v>30.0</v>
      </c>
      <c r="G212" s="1" t="n">
        <v>3.76992E7</v>
      </c>
      <c r="H212" s="2" t="n">
        <f>37699200</f>
        <v>3.76992E7</v>
      </c>
    </row>
    <row r="213" spans="1:8" ht="24.9" customHeight="1">
      <c r="A213" s="54"/>
      <c r="B213" s="57"/>
      <c r="C213" s="49"/>
      <c r="D213" s="23" t="s">
        <v>16</v>
      </c>
      <c r="E213" s="4" t="n">
        <v>0.0</v>
      </c>
      <c r="F213" s="5" t="n">
        <f>0</f>
        <v>0.0</v>
      </c>
      <c r="G213" s="4" t="n">
        <v>0.0</v>
      </c>
      <c r="H213" s="5" t="n">
        <f>0</f>
        <v>0.0</v>
      </c>
    </row>
    <row r="214" spans="1:8" ht="24.9" customHeight="1">
      <c r="A214" s="54"/>
      <c r="B214" s="57"/>
      <c r="C214" s="49"/>
      <c r="D214" s="23" t="s">
        <v>17</v>
      </c>
      <c r="E214" s="4" t="n">
        <v>0.0</v>
      </c>
      <c r="F214" s="5" t="n">
        <f>0</f>
        <v>0.0</v>
      </c>
      <c r="G214" s="4" t="n">
        <v>0.0</v>
      </c>
      <c r="H214" s="5" t="n">
        <f>0</f>
        <v>0.0</v>
      </c>
    </row>
    <row r="215" spans="1:8" ht="24.9" customHeight="1">
      <c r="A215" s="54"/>
      <c r="B215" s="57"/>
      <c r="C215" s="49"/>
      <c r="D215" s="24" t="s">
        <v>18</v>
      </c>
      <c r="E215" s="7" t="n">
        <v>30.0</v>
      </c>
      <c r="F215" s="8" t="n">
        <f>30</f>
        <v>30.0</v>
      </c>
      <c r="G215" s="7" t="n">
        <v>3.76992E7</v>
      </c>
      <c r="H215" s="8" t="n">
        <f>37699200</f>
        <v>3.76992E7</v>
      </c>
    </row>
    <row r="216" spans="1:8" ht="24.9" customHeight="1">
      <c r="A216" s="54"/>
      <c r="B216" s="57"/>
      <c r="C216" s="49" t="s">
        <v>115</v>
      </c>
      <c r="D216" s="22" t="s">
        <v>15</v>
      </c>
      <c r="E216" s="1" t="n">
        <v>0.0</v>
      </c>
      <c r="F216" s="2" t="n">
        <f>0</f>
        <v>0.0</v>
      </c>
      <c r="G216" s="1" t="n">
        <v>0.0</v>
      </c>
      <c r="H216" s="2" t="n">
        <f>0</f>
        <v>0.0</v>
      </c>
    </row>
    <row r="217" spans="1:8" ht="24.9" customHeight="1">
      <c r="A217" s="54"/>
      <c r="B217" s="57"/>
      <c r="C217" s="49"/>
      <c r="D217" s="23" t="s">
        <v>16</v>
      </c>
      <c r="E217" s="4" t="n">
        <v>0.0</v>
      </c>
      <c r="F217" s="5" t="n">
        <f>0</f>
        <v>0.0</v>
      </c>
      <c r="G217" s="4" t="n">
        <v>0.0</v>
      </c>
      <c r="H217" s="5" t="n">
        <f>0</f>
        <v>0.0</v>
      </c>
    </row>
    <row r="218" spans="1:8" ht="24.9" customHeight="1">
      <c r="A218" s="54"/>
      <c r="B218" s="57"/>
      <c r="C218" s="49"/>
      <c r="D218" s="23" t="s">
        <v>17</v>
      </c>
      <c r="E218" s="4" t="n">
        <v>0.0</v>
      </c>
      <c r="F218" s="5" t="n">
        <f>0</f>
        <v>0.0</v>
      </c>
      <c r="G218" s="4" t="n">
        <v>0.0</v>
      </c>
      <c r="H218" s="5" t="n">
        <f>0</f>
        <v>0.0</v>
      </c>
    </row>
    <row r="219" spans="1:8" ht="24.9" customHeight="1">
      <c r="A219" s="54"/>
      <c r="B219" s="57"/>
      <c r="C219" s="49"/>
      <c r="D219" s="24" t="s">
        <v>18</v>
      </c>
      <c r="E219" s="7" t="n">
        <v>0.0</v>
      </c>
      <c r="F219" s="8" t="n">
        <f>0</f>
        <v>0.0</v>
      </c>
      <c r="G219" s="7" t="n">
        <v>0.0</v>
      </c>
      <c r="H219" s="8" t="n">
        <f>0</f>
        <v>0.0</v>
      </c>
    </row>
    <row r="220" spans="1:8" ht="24.9" customHeight="1">
      <c r="A220" s="54"/>
      <c r="B220" s="57"/>
      <c r="C220" s="49" t="s">
        <v>87</v>
      </c>
      <c r="D220" s="22" t="s">
        <v>15</v>
      </c>
      <c r="E220" s="1" t="n">
        <v>0.0</v>
      </c>
      <c r="F220" s="2" t="n">
        <f>0</f>
        <v>0.0</v>
      </c>
      <c r="G220" s="1" t="n">
        <v>0.0</v>
      </c>
      <c r="H220" s="2" t="n">
        <f>0</f>
        <v>0.0</v>
      </c>
    </row>
    <row r="221" spans="1:8" ht="24.9" customHeight="1">
      <c r="A221" s="54"/>
      <c r="B221" s="57"/>
      <c r="C221" s="49"/>
      <c r="D221" s="23" t="s">
        <v>16</v>
      </c>
      <c r="E221" s="4" t="n">
        <v>0.0</v>
      </c>
      <c r="F221" s="5" t="n">
        <f>0</f>
        <v>0.0</v>
      </c>
      <c r="G221" s="4" t="n">
        <v>0.0</v>
      </c>
      <c r="H221" s="5" t="n">
        <f>0</f>
        <v>0.0</v>
      </c>
    </row>
    <row r="222" spans="1:8" ht="24.9" customHeight="1">
      <c r="A222" s="54"/>
      <c r="B222" s="57"/>
      <c r="C222" s="49"/>
      <c r="D222" s="23" t="s">
        <v>17</v>
      </c>
      <c r="E222" s="4" t="n">
        <v>0.0</v>
      </c>
      <c r="F222" s="5" t="n">
        <f>0</f>
        <v>0.0</v>
      </c>
      <c r="G222" s="4" t="n">
        <v>0.0</v>
      </c>
      <c r="H222" s="5" t="n">
        <f>0</f>
        <v>0.0</v>
      </c>
    </row>
    <row r="223" spans="1:8" ht="24.9" customHeight="1">
      <c r="A223" s="54"/>
      <c r="B223" s="57"/>
      <c r="C223" s="49"/>
      <c r="D223" s="24" t="s">
        <v>18</v>
      </c>
      <c r="E223" s="7" t="n">
        <v>0.0</v>
      </c>
      <c r="F223" s="8" t="n">
        <f>0</f>
        <v>0.0</v>
      </c>
      <c r="G223" s="7" t="n">
        <v>0.0</v>
      </c>
      <c r="H223" s="8" t="n">
        <f>0</f>
        <v>0.0</v>
      </c>
    </row>
    <row r="224" spans="1:8" ht="24.9" customHeight="1">
      <c r="A224" s="54"/>
      <c r="B224" s="57"/>
      <c r="C224" s="49" t="s">
        <v>88</v>
      </c>
      <c r="D224" s="22" t="s">
        <v>15</v>
      </c>
      <c r="E224" s="1" t="n">
        <v>120.0</v>
      </c>
      <c r="F224" s="2" t="n">
        <f>120</f>
        <v>120.0</v>
      </c>
      <c r="G224" s="1" t="n">
        <v>5.54976E7</v>
      </c>
      <c r="H224" s="2" t="n">
        <f>55497600</f>
        <v>5.54976E7</v>
      </c>
    </row>
    <row r="225" spans="1:8" ht="24.9" customHeight="1">
      <c r="A225" s="54"/>
      <c r="B225" s="57"/>
      <c r="C225" s="49"/>
      <c r="D225" s="23" t="s">
        <v>16</v>
      </c>
      <c r="E225" s="4" t="n">
        <v>0.0</v>
      </c>
      <c r="F225" s="5" t="n">
        <f>0</f>
        <v>0.0</v>
      </c>
      <c r="G225" s="4" t="n">
        <v>0.0</v>
      </c>
      <c r="H225" s="5" t="n">
        <f>0</f>
        <v>0.0</v>
      </c>
    </row>
    <row r="226" spans="1:8" ht="24.9" customHeight="1">
      <c r="A226" s="54"/>
      <c r="B226" s="57"/>
      <c r="C226" s="49"/>
      <c r="D226" s="23" t="s">
        <v>17</v>
      </c>
      <c r="E226" s="4" t="n">
        <v>0.0</v>
      </c>
      <c r="F226" s="5" t="n">
        <f>0</f>
        <v>0.0</v>
      </c>
      <c r="G226" s="4" t="n">
        <v>0.0</v>
      </c>
      <c r="H226" s="5" t="n">
        <f>0</f>
        <v>0.0</v>
      </c>
    </row>
    <row r="227" spans="1:8" ht="24.9" customHeight="1">
      <c r="A227" s="54"/>
      <c r="B227" s="57"/>
      <c r="C227" s="49"/>
      <c r="D227" s="24" t="s">
        <v>18</v>
      </c>
      <c r="E227" s="7" t="n">
        <v>120.0</v>
      </c>
      <c r="F227" s="8" t="n">
        <f>120</f>
        <v>120.0</v>
      </c>
      <c r="G227" s="7" t="n">
        <v>5.54976E7</v>
      </c>
      <c r="H227" s="8" t="n">
        <f>55497600</f>
        <v>5.54976E7</v>
      </c>
    </row>
    <row r="228" spans="1:8" ht="24.9" customHeight="1">
      <c r="A228" s="54"/>
      <c r="B228" s="57"/>
      <c r="C228" s="49" t="s">
        <v>116</v>
      </c>
      <c r="D228" s="22" t="s">
        <v>15</v>
      </c>
      <c r="E228" s="1" t="n">
        <v>0.0</v>
      </c>
      <c r="F228" s="2" t="n">
        <f>0</f>
        <v>0.0</v>
      </c>
      <c r="G228" s="1" t="n">
        <v>0.0</v>
      </c>
      <c r="H228" s="2" t="n">
        <f>0</f>
        <v>0.0</v>
      </c>
    </row>
    <row r="229" spans="1:8" ht="24.9" customHeight="1">
      <c r="A229" s="54"/>
      <c r="B229" s="57"/>
      <c r="C229" s="49"/>
      <c r="D229" s="23" t="s">
        <v>16</v>
      </c>
      <c r="E229" s="4" t="n">
        <v>0.0</v>
      </c>
      <c r="F229" s="5" t="n">
        <f>0</f>
        <v>0.0</v>
      </c>
      <c r="G229" s="4" t="n">
        <v>0.0</v>
      </c>
      <c r="H229" s="5" t="n">
        <f>0</f>
        <v>0.0</v>
      </c>
    </row>
    <row r="230" spans="1:8" ht="24.9" customHeight="1">
      <c r="A230" s="54"/>
      <c r="B230" s="57"/>
      <c r="C230" s="49"/>
      <c r="D230" s="23" t="s">
        <v>17</v>
      </c>
      <c r="E230" s="4" t="n">
        <v>0.0</v>
      </c>
      <c r="F230" s="5" t="n">
        <f>0</f>
        <v>0.0</v>
      </c>
      <c r="G230" s="4" t="n">
        <v>0.0</v>
      </c>
      <c r="H230" s="5" t="n">
        <f>0</f>
        <v>0.0</v>
      </c>
    </row>
    <row r="231" spans="1:8" ht="24.9" customHeight="1">
      <c r="A231" s="54"/>
      <c r="B231" s="57"/>
      <c r="C231" s="49"/>
      <c r="D231" s="24" t="s">
        <v>18</v>
      </c>
      <c r="E231" s="7" t="n">
        <v>0.0</v>
      </c>
      <c r="F231" s="8" t="n">
        <f>0</f>
        <v>0.0</v>
      </c>
      <c r="G231" s="7" t="n">
        <v>0.0</v>
      </c>
      <c r="H231" s="8" t="n">
        <f>0</f>
        <v>0.0</v>
      </c>
    </row>
    <row r="232" spans="1:8" ht="24.9" customHeight="1">
      <c r="A232" s="54"/>
      <c r="B232" s="57"/>
      <c r="C232" s="49" t="s">
        <v>89</v>
      </c>
      <c r="D232" s="22" t="s">
        <v>15</v>
      </c>
      <c r="E232" s="1" t="n">
        <v>0.0</v>
      </c>
      <c r="F232" s="2" t="n">
        <f>0</f>
        <v>0.0</v>
      </c>
      <c r="G232" s="1" t="n">
        <v>0.0</v>
      </c>
      <c r="H232" s="2" t="n">
        <f>0</f>
        <v>0.0</v>
      </c>
    </row>
    <row r="233" spans="1:8" ht="24.9" customHeight="1">
      <c r="A233" s="54"/>
      <c r="B233" s="57"/>
      <c r="C233" s="49"/>
      <c r="D233" s="23" t="s">
        <v>16</v>
      </c>
      <c r="E233" s="4" t="n">
        <v>0.0</v>
      </c>
      <c r="F233" s="5" t="n">
        <f>0</f>
        <v>0.0</v>
      </c>
      <c r="G233" s="4" t="n">
        <v>0.0</v>
      </c>
      <c r="H233" s="5" t="n">
        <f>0</f>
        <v>0.0</v>
      </c>
    </row>
    <row r="234" spans="1:8" ht="24.9" customHeight="1">
      <c r="A234" s="54"/>
      <c r="B234" s="57"/>
      <c r="C234" s="49"/>
      <c r="D234" s="23" t="s">
        <v>17</v>
      </c>
      <c r="E234" s="4" t="n">
        <v>0.0</v>
      </c>
      <c r="F234" s="5" t="n">
        <f>0</f>
        <v>0.0</v>
      </c>
      <c r="G234" s="4" t="n">
        <v>0.0</v>
      </c>
      <c r="H234" s="5" t="n">
        <f>0</f>
        <v>0.0</v>
      </c>
    </row>
    <row r="235" spans="1:8" ht="24.9" customHeight="1">
      <c r="A235" s="54"/>
      <c r="B235" s="57"/>
      <c r="C235" s="49"/>
      <c r="D235" s="24" t="s">
        <v>18</v>
      </c>
      <c r="E235" s="7" t="n">
        <v>0.0</v>
      </c>
      <c r="F235" s="8" t="n">
        <f>0</f>
        <v>0.0</v>
      </c>
      <c r="G235" s="7" t="n">
        <v>0.0</v>
      </c>
      <c r="H235" s="8" t="n">
        <f>0</f>
        <v>0.0</v>
      </c>
    </row>
    <row r="236" spans="1:8" ht="24.9" customHeight="1">
      <c r="A236" s="54"/>
      <c r="B236" s="57"/>
      <c r="C236" s="49" t="s">
        <v>90</v>
      </c>
      <c r="D236" s="22" t="s">
        <v>15</v>
      </c>
      <c r="E236" s="1" t="n">
        <v>0.0</v>
      </c>
      <c r="F236" s="2" t="n">
        <f>0</f>
        <v>0.0</v>
      </c>
      <c r="G236" s="1" t="n">
        <v>0.0</v>
      </c>
      <c r="H236" s="2" t="n">
        <f>0</f>
        <v>0.0</v>
      </c>
    </row>
    <row r="237" spans="1:8" ht="24.9" customHeight="1">
      <c r="A237" s="54"/>
      <c r="B237" s="57"/>
      <c r="C237" s="49"/>
      <c r="D237" s="23" t="s">
        <v>16</v>
      </c>
      <c r="E237" s="4" t="n">
        <v>0.0</v>
      </c>
      <c r="F237" s="5" t="n">
        <f>0</f>
        <v>0.0</v>
      </c>
      <c r="G237" s="4" t="n">
        <v>0.0</v>
      </c>
      <c r="H237" s="5" t="n">
        <f>0</f>
        <v>0.0</v>
      </c>
    </row>
    <row r="238" spans="1:8" ht="24.9" customHeight="1">
      <c r="A238" s="54"/>
      <c r="B238" s="57"/>
      <c r="C238" s="49"/>
      <c r="D238" s="23" t="s">
        <v>17</v>
      </c>
      <c r="E238" s="4" t="n">
        <v>0.0</v>
      </c>
      <c r="F238" s="5" t="n">
        <f>0</f>
        <v>0.0</v>
      </c>
      <c r="G238" s="4" t="n">
        <v>0.0</v>
      </c>
      <c r="H238" s="5" t="n">
        <f>0</f>
        <v>0.0</v>
      </c>
    </row>
    <row r="239" spans="1:8" ht="24.9" customHeight="1">
      <c r="A239" s="54"/>
      <c r="B239" s="57"/>
      <c r="C239" s="49"/>
      <c r="D239" s="24" t="s">
        <v>18</v>
      </c>
      <c r="E239" s="7" t="n">
        <v>0.0</v>
      </c>
      <c r="F239" s="8" t="n">
        <f>0</f>
        <v>0.0</v>
      </c>
      <c r="G239" s="7" t="n">
        <v>0.0</v>
      </c>
      <c r="H239" s="8" t="n">
        <f>0</f>
        <v>0.0</v>
      </c>
    </row>
    <row r="240" spans="1:8" ht="24.9" customHeight="1">
      <c r="A240" s="54"/>
      <c r="B240" s="57"/>
      <c r="C240" s="49" t="s">
        <v>91</v>
      </c>
      <c r="D240" s="22" t="s">
        <v>15</v>
      </c>
      <c r="E240" s="1" t="n">
        <v>0.0</v>
      </c>
      <c r="F240" s="2" t="n">
        <f>0</f>
        <v>0.0</v>
      </c>
      <c r="G240" s="1" t="n">
        <v>0.0</v>
      </c>
      <c r="H240" s="2" t="n">
        <f>0</f>
        <v>0.0</v>
      </c>
    </row>
    <row r="241" spans="1:8" ht="24.9" customHeight="1">
      <c r="A241" s="54"/>
      <c r="B241" s="57"/>
      <c r="C241" s="49"/>
      <c r="D241" s="23" t="s">
        <v>16</v>
      </c>
      <c r="E241" s="4" t="n">
        <v>0.0</v>
      </c>
      <c r="F241" s="5" t="n">
        <f>0</f>
        <v>0.0</v>
      </c>
      <c r="G241" s="4" t="n">
        <v>0.0</v>
      </c>
      <c r="H241" s="5" t="n">
        <f>0</f>
        <v>0.0</v>
      </c>
    </row>
    <row r="242" spans="1:8" ht="24.9" customHeight="1">
      <c r="A242" s="54"/>
      <c r="B242" s="57"/>
      <c r="C242" s="49"/>
      <c r="D242" s="23" t="s">
        <v>17</v>
      </c>
      <c r="E242" s="4" t="n">
        <v>0.0</v>
      </c>
      <c r="F242" s="5" t="n">
        <f>0</f>
        <v>0.0</v>
      </c>
      <c r="G242" s="4" t="n">
        <v>0.0</v>
      </c>
      <c r="H242" s="5" t="n">
        <f>0</f>
        <v>0.0</v>
      </c>
    </row>
    <row r="243" spans="1:8" ht="24.9" customHeight="1">
      <c r="A243" s="54"/>
      <c r="B243" s="57"/>
      <c r="C243" s="49"/>
      <c r="D243" s="24" t="s">
        <v>18</v>
      </c>
      <c r="E243" s="7" t="n">
        <v>0.0</v>
      </c>
      <c r="F243" s="8" t="n">
        <f>0</f>
        <v>0.0</v>
      </c>
      <c r="G243" s="7" t="n">
        <v>0.0</v>
      </c>
      <c r="H243" s="8" t="n">
        <f>0</f>
        <v>0.0</v>
      </c>
    </row>
    <row r="244" spans="1:8" ht="24.9" customHeight="1">
      <c r="A244" s="54"/>
      <c r="B244" s="57"/>
      <c r="C244" s="49" t="s">
        <v>92</v>
      </c>
      <c r="D244" s="22" t="s">
        <v>15</v>
      </c>
      <c r="E244" s="1" t="n">
        <v>0.0</v>
      </c>
      <c r="F244" s="2" t="n">
        <f>0</f>
        <v>0.0</v>
      </c>
      <c r="G244" s="1" t="n">
        <v>0.0</v>
      </c>
      <c r="H244" s="2" t="n">
        <f>0</f>
        <v>0.0</v>
      </c>
    </row>
    <row r="245" spans="1:8" ht="24.9" customHeight="1">
      <c r="A245" s="54"/>
      <c r="B245" s="57"/>
      <c r="C245" s="49"/>
      <c r="D245" s="23" t="s">
        <v>16</v>
      </c>
      <c r="E245" s="4" t="n">
        <v>0.0</v>
      </c>
      <c r="F245" s="5" t="n">
        <f>0</f>
        <v>0.0</v>
      </c>
      <c r="G245" s="4" t="n">
        <v>0.0</v>
      </c>
      <c r="H245" s="5" t="n">
        <f>0</f>
        <v>0.0</v>
      </c>
    </row>
    <row r="246" spans="1:8" ht="24.9" customHeight="1">
      <c r="A246" s="54"/>
      <c r="B246" s="57"/>
      <c r="C246" s="49"/>
      <c r="D246" s="23" t="s">
        <v>17</v>
      </c>
      <c r="E246" s="4" t="n">
        <v>0.0</v>
      </c>
      <c r="F246" s="5" t="n">
        <f>0</f>
        <v>0.0</v>
      </c>
      <c r="G246" s="4" t="n">
        <v>0.0</v>
      </c>
      <c r="H246" s="5" t="n">
        <f>0</f>
        <v>0.0</v>
      </c>
    </row>
    <row r="247" spans="1:8" ht="24.9" customHeight="1">
      <c r="A247" s="54"/>
      <c r="B247" s="57"/>
      <c r="C247" s="49"/>
      <c r="D247" s="24" t="s">
        <v>18</v>
      </c>
      <c r="E247" s="7" t="n">
        <v>0.0</v>
      </c>
      <c r="F247" s="8" t="n">
        <f>0</f>
        <v>0.0</v>
      </c>
      <c r="G247" s="7" t="n">
        <v>0.0</v>
      </c>
      <c r="H247" s="8" t="n">
        <f>0</f>
        <v>0.0</v>
      </c>
    </row>
    <row r="248" spans="1:8" ht="24.9" customHeight="1">
      <c r="A248" s="54"/>
      <c r="B248" s="57"/>
      <c r="C248" s="49" t="s">
        <v>117</v>
      </c>
      <c r="D248" s="22" t="s">
        <v>15</v>
      </c>
      <c r="E248" s="1" t="n">
        <v>0.0</v>
      </c>
      <c r="F248" s="2" t="n">
        <f>0</f>
        <v>0.0</v>
      </c>
      <c r="G248" s="1" t="n">
        <v>0.0</v>
      </c>
      <c r="H248" s="2" t="n">
        <f>0</f>
        <v>0.0</v>
      </c>
    </row>
    <row r="249" spans="1:8" ht="24.9" customHeight="1">
      <c r="A249" s="54"/>
      <c r="B249" s="57"/>
      <c r="C249" s="49"/>
      <c r="D249" s="23" t="s">
        <v>16</v>
      </c>
      <c r="E249" s="4" t="n">
        <v>0.0</v>
      </c>
      <c r="F249" s="5" t="n">
        <f>0</f>
        <v>0.0</v>
      </c>
      <c r="G249" s="4" t="n">
        <v>0.0</v>
      </c>
      <c r="H249" s="5" t="n">
        <f>0</f>
        <v>0.0</v>
      </c>
    </row>
    <row r="250" spans="1:8" ht="24.9" customHeight="1">
      <c r="A250" s="54"/>
      <c r="B250" s="57"/>
      <c r="C250" s="49"/>
      <c r="D250" s="23" t="s">
        <v>17</v>
      </c>
      <c r="E250" s="4" t="n">
        <v>0.0</v>
      </c>
      <c r="F250" s="5" t="n">
        <f>0</f>
        <v>0.0</v>
      </c>
      <c r="G250" s="4" t="n">
        <v>0.0</v>
      </c>
      <c r="H250" s="5" t="n">
        <f>0</f>
        <v>0.0</v>
      </c>
    </row>
    <row r="251" spans="1:8" ht="24.9" customHeight="1">
      <c r="A251" s="54"/>
      <c r="B251" s="57"/>
      <c r="C251" s="49"/>
      <c r="D251" s="24" t="s">
        <v>18</v>
      </c>
      <c r="E251" s="7" t="n">
        <v>0.0</v>
      </c>
      <c r="F251" s="8" t="n">
        <f>0</f>
        <v>0.0</v>
      </c>
      <c r="G251" s="7" t="n">
        <v>0.0</v>
      </c>
      <c r="H251" s="8" t="n">
        <f>0</f>
        <v>0.0</v>
      </c>
    </row>
    <row r="252" spans="1:8" ht="24.9" customHeight="1">
      <c r="A252" s="54"/>
      <c r="B252" s="57"/>
      <c r="C252" s="49" t="s">
        <v>118</v>
      </c>
      <c r="D252" s="22" t="s">
        <v>15</v>
      </c>
      <c r="E252" s="1" t="n">
        <v>0.0</v>
      </c>
      <c r="F252" s="2" t="n">
        <f>0</f>
        <v>0.0</v>
      </c>
      <c r="G252" s="1" t="n">
        <v>0.0</v>
      </c>
      <c r="H252" s="2" t="n">
        <f>0</f>
        <v>0.0</v>
      </c>
    </row>
    <row r="253" spans="1:8" ht="24.9" customHeight="1">
      <c r="A253" s="54"/>
      <c r="B253" s="57"/>
      <c r="C253" s="49"/>
      <c r="D253" s="23" t="s">
        <v>16</v>
      </c>
      <c r="E253" s="4" t="n">
        <v>0.0</v>
      </c>
      <c r="F253" s="5" t="n">
        <f>0</f>
        <v>0.0</v>
      </c>
      <c r="G253" s="4" t="n">
        <v>0.0</v>
      </c>
      <c r="H253" s="5" t="n">
        <f>0</f>
        <v>0.0</v>
      </c>
    </row>
    <row r="254" spans="1:8" ht="24.9" customHeight="1">
      <c r="A254" s="54"/>
      <c r="B254" s="57"/>
      <c r="C254" s="49"/>
      <c r="D254" s="23" t="s">
        <v>17</v>
      </c>
      <c r="E254" s="4" t="n">
        <v>0.0</v>
      </c>
      <c r="F254" s="5" t="n">
        <f>0</f>
        <v>0.0</v>
      </c>
      <c r="G254" s="4" t="n">
        <v>0.0</v>
      </c>
      <c r="H254" s="5" t="n">
        <f>0</f>
        <v>0.0</v>
      </c>
    </row>
    <row r="255" spans="1:8" ht="24.9" customHeight="1">
      <c r="A255" s="54"/>
      <c r="B255" s="57"/>
      <c r="C255" s="49"/>
      <c r="D255" s="24" t="s">
        <v>18</v>
      </c>
      <c r="E255" s="7" t="n">
        <v>0.0</v>
      </c>
      <c r="F255" s="8" t="n">
        <f>0</f>
        <v>0.0</v>
      </c>
      <c r="G255" s="7" t="n">
        <v>0.0</v>
      </c>
      <c r="H255" s="8" t="n">
        <f>0</f>
        <v>0.0</v>
      </c>
    </row>
    <row r="256" spans="1:8" ht="24.9" customHeight="1">
      <c r="A256" s="54"/>
      <c r="B256" s="57"/>
      <c r="C256" s="49" t="s">
        <v>121</v>
      </c>
      <c r="D256" s="22" t="s">
        <v>15</v>
      </c>
      <c r="E256" s="1" t="n">
        <v>0.0</v>
      </c>
      <c r="F256" s="2" t="n">
        <f>0</f>
        <v>0.0</v>
      </c>
      <c r="G256" s="1" t="n">
        <v>0.0</v>
      </c>
      <c r="H256" s="2" t="n">
        <f>0</f>
        <v>0.0</v>
      </c>
    </row>
    <row r="257" spans="1:8" ht="24.9" customHeight="1">
      <c r="A257" s="54"/>
      <c r="B257" s="57"/>
      <c r="C257" s="49"/>
      <c r="D257" s="23" t="s">
        <v>16</v>
      </c>
      <c r="E257" s="4" t="n">
        <v>0.0</v>
      </c>
      <c r="F257" s="5" t="n">
        <f>0</f>
        <v>0.0</v>
      </c>
      <c r="G257" s="4" t="n">
        <v>0.0</v>
      </c>
      <c r="H257" s="5" t="n">
        <f>0</f>
        <v>0.0</v>
      </c>
    </row>
    <row r="258" spans="1:8" ht="24.9" customHeight="1">
      <c r="A258" s="54"/>
      <c r="B258" s="57"/>
      <c r="C258" s="49"/>
      <c r="D258" s="23" t="s">
        <v>17</v>
      </c>
      <c r="E258" s="4" t="n">
        <v>0.0</v>
      </c>
      <c r="F258" s="5" t="n">
        <f>0</f>
        <v>0.0</v>
      </c>
      <c r="G258" s="4" t="n">
        <v>0.0</v>
      </c>
      <c r="H258" s="5" t="n">
        <f>0</f>
        <v>0.0</v>
      </c>
    </row>
    <row r="259" spans="1:8" ht="24.9" customHeight="1">
      <c r="A259" s="54"/>
      <c r="B259" s="57"/>
      <c r="C259" s="49"/>
      <c r="D259" s="24" t="s">
        <v>18</v>
      </c>
      <c r="E259" s="7" t="n">
        <v>0.0</v>
      </c>
      <c r="F259" s="8" t="n">
        <f>0</f>
        <v>0.0</v>
      </c>
      <c r="G259" s="7" t="n">
        <v>0.0</v>
      </c>
      <c r="H259" s="8" t="n">
        <f>0</f>
        <v>0.0</v>
      </c>
    </row>
    <row r="260" spans="1:8" ht="24.9" customHeight="1">
      <c r="A260" s="54"/>
      <c r="B260" s="57"/>
      <c r="C260" s="49" t="s">
        <v>119</v>
      </c>
      <c r="D260" s="22" t="s">
        <v>15</v>
      </c>
      <c r="E260" s="1" t="n">
        <v>0.0</v>
      </c>
      <c r="F260" s="2" t="n">
        <f>0</f>
        <v>0.0</v>
      </c>
      <c r="G260" s="1" t="n">
        <v>0.0</v>
      </c>
      <c r="H260" s="2" t="n">
        <f>0</f>
        <v>0.0</v>
      </c>
    </row>
    <row r="261" spans="1:8" ht="24.9" customHeight="1">
      <c r="A261" s="54"/>
      <c r="B261" s="57"/>
      <c r="C261" s="49"/>
      <c r="D261" s="23" t="s">
        <v>16</v>
      </c>
      <c r="E261" s="4" t="n">
        <v>0.0</v>
      </c>
      <c r="F261" s="5" t="n">
        <f>0</f>
        <v>0.0</v>
      </c>
      <c r="G261" s="4" t="n">
        <v>0.0</v>
      </c>
      <c r="H261" s="5" t="n">
        <f>0</f>
        <v>0.0</v>
      </c>
    </row>
    <row r="262" spans="1:8" ht="24.9" customHeight="1">
      <c r="A262" s="54"/>
      <c r="B262" s="57"/>
      <c r="C262" s="49"/>
      <c r="D262" s="23" t="s">
        <v>17</v>
      </c>
      <c r="E262" s="4" t="n">
        <v>0.0</v>
      </c>
      <c r="F262" s="5" t="n">
        <f>0</f>
        <v>0.0</v>
      </c>
      <c r="G262" s="4" t="n">
        <v>0.0</v>
      </c>
      <c r="H262" s="5" t="n">
        <f>0</f>
        <v>0.0</v>
      </c>
    </row>
    <row r="263" spans="1:8" ht="24.9" customHeight="1">
      <c r="A263" s="54"/>
      <c r="B263" s="57"/>
      <c r="C263" s="49"/>
      <c r="D263" s="24" t="s">
        <v>18</v>
      </c>
      <c r="E263" s="7" t="n">
        <v>0.0</v>
      </c>
      <c r="F263" s="8" t="n">
        <f>0</f>
        <v>0.0</v>
      </c>
      <c r="G263" s="7" t="n">
        <v>0.0</v>
      </c>
      <c r="H263" s="8" t="n">
        <f>0</f>
        <v>0.0</v>
      </c>
    </row>
    <row r="264" spans="1:8" ht="24.9" customHeight="1">
      <c r="A264" s="54"/>
      <c r="B264" s="57"/>
      <c r="C264" s="49" t="s">
        <v>120</v>
      </c>
      <c r="D264" s="22" t="s">
        <v>15</v>
      </c>
      <c r="E264" s="1" t="n">
        <v>0.0</v>
      </c>
      <c r="F264" s="2" t="n">
        <f>0</f>
        <v>0.0</v>
      </c>
      <c r="G264" s="1" t="n">
        <v>0.0</v>
      </c>
      <c r="H264" s="2" t="n">
        <f>0</f>
        <v>0.0</v>
      </c>
    </row>
    <row r="265" spans="1:8" ht="24.9" customHeight="1">
      <c r="A265" s="54"/>
      <c r="B265" s="57"/>
      <c r="C265" s="49"/>
      <c r="D265" s="23" t="s">
        <v>16</v>
      </c>
      <c r="E265" s="4" t="n">
        <v>0.0</v>
      </c>
      <c r="F265" s="5" t="n">
        <f>0</f>
        <v>0.0</v>
      </c>
      <c r="G265" s="4" t="n">
        <v>0.0</v>
      </c>
      <c r="H265" s="5" t="n">
        <f>0</f>
        <v>0.0</v>
      </c>
    </row>
    <row r="266" spans="1:8" ht="24.9" customHeight="1">
      <c r="A266" s="54"/>
      <c r="B266" s="57"/>
      <c r="C266" s="49"/>
      <c r="D266" s="23" t="s">
        <v>17</v>
      </c>
      <c r="E266" s="4" t="n">
        <v>0.0</v>
      </c>
      <c r="F266" s="5" t="n">
        <f>0</f>
        <v>0.0</v>
      </c>
      <c r="G266" s="4" t="n">
        <v>0.0</v>
      </c>
      <c r="H266" s="5" t="n">
        <f>0</f>
        <v>0.0</v>
      </c>
    </row>
    <row r="267" spans="1:8" ht="24.9" customHeight="1">
      <c r="A267" s="54"/>
      <c r="B267" s="57"/>
      <c r="C267" s="49"/>
      <c r="D267" s="24" t="s">
        <v>18</v>
      </c>
      <c r="E267" s="7" t="n">
        <v>0.0</v>
      </c>
      <c r="F267" s="8" t="n">
        <f>0</f>
        <v>0.0</v>
      </c>
      <c r="G267" s="7" t="n">
        <v>0.0</v>
      </c>
      <c r="H267" s="8" t="n">
        <f>0</f>
        <v>0.0</v>
      </c>
    </row>
    <row r="268" spans="1:8" ht="24.9" customHeight="1">
      <c r="A268" s="54"/>
      <c r="B268" s="57"/>
      <c r="C268" s="49" t="s">
        <v>122</v>
      </c>
      <c r="D268" s="22" t="s">
        <v>15</v>
      </c>
      <c r="E268" s="1" t="n">
        <v>0.0</v>
      </c>
      <c r="F268" s="2" t="n">
        <f>0</f>
        <v>0.0</v>
      </c>
      <c r="G268" s="1" t="n">
        <v>0.0</v>
      </c>
      <c r="H268" s="2" t="n">
        <f>0</f>
        <v>0.0</v>
      </c>
    </row>
    <row r="269" spans="1:8" ht="24.9" customHeight="1">
      <c r="A269" s="54"/>
      <c r="B269" s="57"/>
      <c r="C269" s="49"/>
      <c r="D269" s="23" t="s">
        <v>16</v>
      </c>
      <c r="E269" s="4" t="n">
        <v>0.0</v>
      </c>
      <c r="F269" s="5" t="n">
        <f>0</f>
        <v>0.0</v>
      </c>
      <c r="G269" s="4" t="n">
        <v>0.0</v>
      </c>
      <c r="H269" s="5" t="n">
        <f>0</f>
        <v>0.0</v>
      </c>
    </row>
    <row r="270" spans="1:8" ht="24.9" customHeight="1">
      <c r="A270" s="54"/>
      <c r="B270" s="57"/>
      <c r="C270" s="49"/>
      <c r="D270" s="23" t="s">
        <v>17</v>
      </c>
      <c r="E270" s="4" t="n">
        <v>0.0</v>
      </c>
      <c r="F270" s="5" t="n">
        <f>0</f>
        <v>0.0</v>
      </c>
      <c r="G270" s="4" t="n">
        <v>0.0</v>
      </c>
      <c r="H270" s="5" t="n">
        <f>0</f>
        <v>0.0</v>
      </c>
    </row>
    <row r="271" spans="1:8" ht="24.9" customHeight="1">
      <c r="A271" s="54"/>
      <c r="B271" s="57"/>
      <c r="C271" s="49"/>
      <c r="D271" s="24" t="s">
        <v>18</v>
      </c>
      <c r="E271" s="7" t="n">
        <v>0.0</v>
      </c>
      <c r="F271" s="8" t="n">
        <f>0</f>
        <v>0.0</v>
      </c>
      <c r="G271" s="7" t="n">
        <v>0.0</v>
      </c>
      <c r="H271" s="8" t="n">
        <f>0</f>
        <v>0.0</v>
      </c>
    </row>
    <row r="272" spans="1:8" ht="24.9" customHeight="1">
      <c r="A272" s="54"/>
      <c r="B272" s="57"/>
      <c r="C272" s="49" t="s">
        <v>93</v>
      </c>
      <c r="D272" s="22" t="s">
        <v>15</v>
      </c>
      <c r="E272" s="1" t="n">
        <v>0.0</v>
      </c>
      <c r="F272" s="2" t="n">
        <f>0</f>
        <v>0.0</v>
      </c>
      <c r="G272" s="1" t="n">
        <v>0.0</v>
      </c>
      <c r="H272" s="2" t="n">
        <f>0</f>
        <v>0.0</v>
      </c>
    </row>
    <row r="273" spans="1:8" ht="24.9" customHeight="1">
      <c r="A273" s="54"/>
      <c r="B273" s="57"/>
      <c r="C273" s="49"/>
      <c r="D273" s="23" t="s">
        <v>16</v>
      </c>
      <c r="E273" s="4" t="n">
        <v>0.0</v>
      </c>
      <c r="F273" s="5" t="n">
        <f>0</f>
        <v>0.0</v>
      </c>
      <c r="G273" s="4" t="n">
        <v>0.0</v>
      </c>
      <c r="H273" s="5" t="n">
        <f>0</f>
        <v>0.0</v>
      </c>
    </row>
    <row r="274" spans="1:8" ht="24.9" customHeight="1">
      <c r="A274" s="54"/>
      <c r="B274" s="57"/>
      <c r="C274" s="49"/>
      <c r="D274" s="23" t="s">
        <v>17</v>
      </c>
      <c r="E274" s="4" t="n">
        <v>0.0</v>
      </c>
      <c r="F274" s="5" t="n">
        <f>0</f>
        <v>0.0</v>
      </c>
      <c r="G274" s="4" t="n">
        <v>0.0</v>
      </c>
      <c r="H274" s="5" t="n">
        <f>0</f>
        <v>0.0</v>
      </c>
    </row>
    <row r="275" spans="1:8" ht="24.9" customHeight="1">
      <c r="A275" s="54"/>
      <c r="B275" s="57"/>
      <c r="C275" s="49"/>
      <c r="D275" s="24" t="s">
        <v>18</v>
      </c>
      <c r="E275" s="7" t="n">
        <v>0.0</v>
      </c>
      <c r="F275" s="8" t="n">
        <f>0</f>
        <v>0.0</v>
      </c>
      <c r="G275" s="7" t="n">
        <v>0.0</v>
      </c>
      <c r="H275" s="8" t="n">
        <f>0</f>
        <v>0.0</v>
      </c>
    </row>
    <row r="276" spans="1:8" ht="24.9" customHeight="1">
      <c r="A276" s="54"/>
      <c r="B276" s="57"/>
      <c r="C276" s="49" t="s">
        <v>94</v>
      </c>
      <c r="D276" s="22" t="s">
        <v>15</v>
      </c>
      <c r="E276" s="1" t="n">
        <v>0.0</v>
      </c>
      <c r="F276" s="2" t="n">
        <f>0</f>
        <v>0.0</v>
      </c>
      <c r="G276" s="1" t="n">
        <v>0.0</v>
      </c>
      <c r="H276" s="2" t="n">
        <f>0</f>
        <v>0.0</v>
      </c>
    </row>
    <row r="277" spans="1:8" ht="24.9" customHeight="1">
      <c r="A277" s="54"/>
      <c r="B277" s="57"/>
      <c r="C277" s="49"/>
      <c r="D277" s="23" t="s">
        <v>16</v>
      </c>
      <c r="E277" s="4" t="n">
        <v>0.0</v>
      </c>
      <c r="F277" s="5" t="n">
        <f>0</f>
        <v>0.0</v>
      </c>
      <c r="G277" s="4" t="n">
        <v>0.0</v>
      </c>
      <c r="H277" s="5" t="n">
        <f>0</f>
        <v>0.0</v>
      </c>
    </row>
    <row r="278" spans="1:8" ht="24.9" customHeight="1">
      <c r="A278" s="54"/>
      <c r="B278" s="57"/>
      <c r="C278" s="49"/>
      <c r="D278" s="23" t="s">
        <v>17</v>
      </c>
      <c r="E278" s="4" t="n">
        <v>0.0</v>
      </c>
      <c r="F278" s="5" t="n">
        <f>0</f>
        <v>0.0</v>
      </c>
      <c r="G278" s="4" t="n">
        <v>0.0</v>
      </c>
      <c r="H278" s="5" t="n">
        <f>0</f>
        <v>0.0</v>
      </c>
    </row>
    <row r="279" spans="1:8" ht="24.9" customHeight="1">
      <c r="A279" s="54"/>
      <c r="B279" s="57"/>
      <c r="C279" s="49"/>
      <c r="D279" s="24" t="s">
        <v>18</v>
      </c>
      <c r="E279" s="7" t="n">
        <v>0.0</v>
      </c>
      <c r="F279" s="8" t="n">
        <f>0</f>
        <v>0.0</v>
      </c>
      <c r="G279" s="7" t="n">
        <v>0.0</v>
      </c>
      <c r="H279" s="8" t="n">
        <f>0</f>
        <v>0.0</v>
      </c>
    </row>
    <row r="280" spans="1:8" ht="24.9" customHeight="1">
      <c r="A280" s="54"/>
      <c r="B280" s="57"/>
      <c r="C280" s="49" t="s">
        <v>95</v>
      </c>
      <c r="D280" s="22" t="s">
        <v>15</v>
      </c>
      <c r="E280" s="1" t="n">
        <v>0.0</v>
      </c>
      <c r="F280" s="2" t="n">
        <f>0</f>
        <v>0.0</v>
      </c>
      <c r="G280" s="1" t="n">
        <v>0.0</v>
      </c>
      <c r="H280" s="2" t="n">
        <f>0</f>
        <v>0.0</v>
      </c>
    </row>
    <row r="281" spans="1:8" ht="24.9" customHeight="1">
      <c r="A281" s="54"/>
      <c r="B281" s="57"/>
      <c r="C281" s="49"/>
      <c r="D281" s="23" t="s">
        <v>16</v>
      </c>
      <c r="E281" s="4" t="n">
        <v>0.0</v>
      </c>
      <c r="F281" s="5" t="n">
        <f>0</f>
        <v>0.0</v>
      </c>
      <c r="G281" s="4" t="n">
        <v>0.0</v>
      </c>
      <c r="H281" s="5" t="n">
        <f>0</f>
        <v>0.0</v>
      </c>
    </row>
    <row r="282" spans="1:8" ht="24.9" customHeight="1">
      <c r="A282" s="54"/>
      <c r="B282" s="57"/>
      <c r="C282" s="49"/>
      <c r="D282" s="23" t="s">
        <v>17</v>
      </c>
      <c r="E282" s="4" t="n">
        <v>0.0</v>
      </c>
      <c r="F282" s="5" t="n">
        <f>0</f>
        <v>0.0</v>
      </c>
      <c r="G282" s="4" t="n">
        <v>0.0</v>
      </c>
      <c r="H282" s="5" t="n">
        <f>0</f>
        <v>0.0</v>
      </c>
    </row>
    <row r="283" spans="1:8" ht="24.9" customHeight="1">
      <c r="A283" s="55"/>
      <c r="B283" s="57"/>
      <c r="C283" s="49"/>
      <c r="D283" s="24" t="s">
        <v>18</v>
      </c>
      <c r="E283" s="7" t="n">
        <v>0.0</v>
      </c>
      <c r="F283" s="8" t="n">
        <f>0</f>
        <v>0.0</v>
      </c>
      <c r="G283" s="7" t="n">
        <v>0.0</v>
      </c>
      <c r="H283" s="8" t="n">
        <f>0</f>
        <v>0.0</v>
      </c>
    </row>
  </sheetData>
  <mergeCells count="81"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C20:C23"/>
    <mergeCell ref="C24:C27"/>
    <mergeCell ref="C28:C31"/>
    <mergeCell ref="C32:C35"/>
    <mergeCell ref="C36:C39"/>
    <mergeCell ref="B104:B119"/>
    <mergeCell ref="C104:C107"/>
    <mergeCell ref="C108:C111"/>
    <mergeCell ref="C112:C115"/>
    <mergeCell ref="C116:C119"/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</mergeCells>
  <phoneticPr fontId="10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10" width="4.6640625" collapsed="true"/>
    <col min="2" max="2" customWidth="true" style="10" width="29.109375" collapsed="true"/>
    <col min="3" max="3" customWidth="true" style="10" width="20.6640625" collapsed="true"/>
    <col min="4" max="15" customWidth="true" style="10" width="18.6640625" collapsed="true"/>
    <col min="16" max="16384" style="10" width="9.0" collapsed="true"/>
  </cols>
  <sheetData>
    <row r="1" spans="1:15" ht="28.5" customHeight="1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6.5" customHeight="1">
      <c r="A3" s="41" t="n">
        <f>summary_data_Futures!A3:I3</f>
        <v>46255.0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6.5" customHeight="1">
      <c r="A4" s="42" t="n">
        <f>summary_data_Futures!A4:I4</f>
        <v>46255.0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6.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4.25" customHeight="1">
      <c r="A6" s="13" t="s">
        <v>26</v>
      </c>
      <c r="B6" s="14"/>
      <c r="C6" s="15"/>
      <c r="D6" s="15"/>
      <c r="E6" s="15"/>
      <c r="F6" s="15"/>
      <c r="G6" s="12"/>
      <c r="H6" s="12"/>
      <c r="I6" s="12"/>
      <c r="J6" s="12"/>
      <c r="K6" s="12"/>
      <c r="L6" s="12"/>
      <c r="M6" s="12"/>
      <c r="N6" s="12"/>
      <c r="O6" s="12"/>
    </row>
    <row r="7" spans="1:15" ht="14.25" customHeight="1">
      <c r="A7" s="16" t="s">
        <v>97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24.9" customHeight="1">
      <c r="A9" s="18"/>
      <c r="B9" s="18" t="s">
        <v>7</v>
      </c>
      <c r="C9" s="18" t="s">
        <v>0</v>
      </c>
      <c r="D9" s="47" t="s">
        <v>8</v>
      </c>
      <c r="E9" s="65"/>
      <c r="F9" s="65"/>
      <c r="G9" s="65"/>
      <c r="H9" s="65"/>
      <c r="I9" s="44"/>
      <c r="J9" s="47" t="s">
        <v>10</v>
      </c>
      <c r="K9" s="65"/>
      <c r="L9" s="65"/>
      <c r="M9" s="65"/>
      <c r="N9" s="65"/>
      <c r="O9" s="44"/>
    </row>
    <row r="10" spans="1:15" ht="24.9" customHeight="1">
      <c r="A10" s="30"/>
      <c r="B10" s="30" t="s">
        <v>11</v>
      </c>
      <c r="C10" s="30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0"/>
      <c r="B11" s="30"/>
      <c r="C11" s="30"/>
      <c r="D11" s="20" t="s">
        <v>102</v>
      </c>
      <c r="E11" s="21" t="s">
        <v>101</v>
      </c>
      <c r="F11" s="20" t="s">
        <v>102</v>
      </c>
      <c r="G11" s="21" t="s">
        <v>101</v>
      </c>
      <c r="H11" s="20" t="s">
        <v>102</v>
      </c>
      <c r="I11" s="21" t="s">
        <v>101</v>
      </c>
      <c r="J11" s="20" t="s">
        <v>103</v>
      </c>
      <c r="K11" s="21" t="s">
        <v>101</v>
      </c>
      <c r="L11" s="20" t="s">
        <v>103</v>
      </c>
      <c r="M11" s="21" t="s">
        <v>101</v>
      </c>
      <c r="N11" s="20" t="s">
        <v>103</v>
      </c>
      <c r="O11" s="21" t="s">
        <v>101</v>
      </c>
    </row>
    <row r="12" spans="1:15" ht="24.9" customHeight="1">
      <c r="A12" s="48" t="s">
        <v>19</v>
      </c>
      <c r="B12" s="67" t="s">
        <v>104</v>
      </c>
      <c r="C12" s="22" t="s">
        <v>15</v>
      </c>
      <c r="D12" s="31" t="n">
        <f>2695</f>
        <v>2695.0</v>
      </c>
      <c r="E12" s="32" t="n">
        <f>1281</f>
        <v>1281.0</v>
      </c>
      <c r="F12" s="31" t="n">
        <f>2654</f>
        <v>2654.0</v>
      </c>
      <c r="G12" s="32" t="n">
        <f>1049</f>
        <v>1049.0</v>
      </c>
      <c r="H12" s="31" t="n">
        <f>5349</f>
        <v>5349.0</v>
      </c>
      <c r="I12" s="32" t="n">
        <f>2330</f>
        <v>2330.0</v>
      </c>
      <c r="J12" s="31" t="n">
        <f>1281312510</f>
        <v>1.28131251E9</v>
      </c>
      <c r="K12" s="32" t="n">
        <f>564141510</f>
        <v>5.6414151E8</v>
      </c>
      <c r="L12" s="31" t="n">
        <f>2543108300</f>
        <v>2.5431083E9</v>
      </c>
      <c r="M12" s="32" t="n">
        <f>2050031300</f>
        <v>2.0500313E9</v>
      </c>
      <c r="N12" s="31" t="n">
        <f>3824420810</f>
        <v>3.82442081E9</v>
      </c>
      <c r="O12" s="32" t="n">
        <f>2614172810</f>
        <v>2.61417281E9</v>
      </c>
    </row>
    <row r="13" spans="1:15" ht="24.9" customHeight="1">
      <c r="A13" s="48"/>
      <c r="B13" s="68"/>
      <c r="C13" s="23" t="s">
        <v>16</v>
      </c>
      <c r="D13" s="33" t="n">
        <f>0</f>
        <v>0.0</v>
      </c>
      <c r="E13" s="34" t="n">
        <f>0</f>
        <v>0.0</v>
      </c>
      <c r="F13" s="33" t="n">
        <f>0</f>
        <v>0.0</v>
      </c>
      <c r="G13" s="34" t="n">
        <f>0</f>
        <v>0.0</v>
      </c>
      <c r="H13" s="33" t="n">
        <f>0</f>
        <v>0.0</v>
      </c>
      <c r="I13" s="34" t="n">
        <f>0</f>
        <v>0.0</v>
      </c>
      <c r="J13" s="33" t="n">
        <f>0</f>
        <v>0.0</v>
      </c>
      <c r="K13" s="34" t="n">
        <f>0</f>
        <v>0.0</v>
      </c>
      <c r="L13" s="33" t="n">
        <f>0</f>
        <v>0.0</v>
      </c>
      <c r="M13" s="34" t="n">
        <f>0</f>
        <v>0.0</v>
      </c>
      <c r="N13" s="33" t="n">
        <f>0</f>
        <v>0.0</v>
      </c>
      <c r="O13" s="34" t="n">
        <f>0</f>
        <v>0.0</v>
      </c>
    </row>
    <row r="14" spans="1:15" ht="24.9" customHeight="1">
      <c r="A14" s="48"/>
      <c r="B14" s="68"/>
      <c r="C14" s="23" t="s">
        <v>17</v>
      </c>
      <c r="D14" s="33" t="n">
        <f>0</f>
        <v>0.0</v>
      </c>
      <c r="E14" s="34" t="n">
        <f>0</f>
        <v>0.0</v>
      </c>
      <c r="F14" s="33" t="n">
        <f>0</f>
        <v>0.0</v>
      </c>
      <c r="G14" s="34" t="n">
        <f>0</f>
        <v>0.0</v>
      </c>
      <c r="H14" s="33" t="n">
        <f>0</f>
        <v>0.0</v>
      </c>
      <c r="I14" s="34" t="n">
        <f>0</f>
        <v>0.0</v>
      </c>
      <c r="J14" s="33" t="n">
        <f>0</f>
        <v>0.0</v>
      </c>
      <c r="K14" s="34" t="n">
        <f>0</f>
        <v>0.0</v>
      </c>
      <c r="L14" s="33" t="n">
        <f>0</f>
        <v>0.0</v>
      </c>
      <c r="M14" s="34" t="n">
        <f>0</f>
        <v>0.0</v>
      </c>
      <c r="N14" s="33" t="n">
        <f>0</f>
        <v>0.0</v>
      </c>
      <c r="O14" s="34" t="n">
        <f>0</f>
        <v>0.0</v>
      </c>
    </row>
    <row r="15" spans="1:15" ht="24.9" customHeight="1">
      <c r="A15" s="48"/>
      <c r="B15" s="68"/>
      <c r="C15" s="24" t="s">
        <v>18</v>
      </c>
      <c r="D15" s="35" t="n">
        <f>2695</f>
        <v>2695.0</v>
      </c>
      <c r="E15" s="36" t="n">
        <f>1281</f>
        <v>1281.0</v>
      </c>
      <c r="F15" s="35" t="n">
        <f>2654</f>
        <v>2654.0</v>
      </c>
      <c r="G15" s="36" t="n">
        <f>1049</f>
        <v>1049.0</v>
      </c>
      <c r="H15" s="35" t="n">
        <f>5349</f>
        <v>5349.0</v>
      </c>
      <c r="I15" s="36" t="n">
        <f>2330</f>
        <v>2330.0</v>
      </c>
      <c r="J15" s="35" t="n">
        <f>1281312510</f>
        <v>1.28131251E9</v>
      </c>
      <c r="K15" s="36" t="n">
        <f>564141510</f>
        <v>5.6414151E8</v>
      </c>
      <c r="L15" s="35" t="n">
        <f>2543108300</f>
        <v>2.5431083E9</v>
      </c>
      <c r="M15" s="36" t="n">
        <f>2050031300</f>
        <v>2.0500313E9</v>
      </c>
      <c r="N15" s="35" t="n">
        <f>3824420810</f>
        <v>3.82442081E9</v>
      </c>
      <c r="O15" s="36" t="n">
        <f>2614172810</f>
        <v>2.61417281E9</v>
      </c>
    </row>
    <row r="16" spans="1:15" ht="24.9" customHeight="1">
      <c r="A16" s="48"/>
      <c r="B16" s="67" t="s">
        <v>105</v>
      </c>
      <c r="C16" s="22" t="s">
        <v>15</v>
      </c>
      <c r="D16" s="31" t="n">
        <f>5895</f>
        <v>5895.0</v>
      </c>
      <c r="E16" s="32" t="n">
        <f>230</f>
        <v>230.0</v>
      </c>
      <c r="F16" s="31" t="n">
        <f>6451</f>
        <v>6451.0</v>
      </c>
      <c r="G16" s="32" t="n">
        <f>340</f>
        <v>340.0</v>
      </c>
      <c r="H16" s="31" t="n">
        <f>12346</f>
        <v>12346.0</v>
      </c>
      <c r="I16" s="32" t="n">
        <f>570</f>
        <v>570.0</v>
      </c>
      <c r="J16" s="31" t="n">
        <f>447163170</f>
        <v>4.4716317E8</v>
      </c>
      <c r="K16" s="32" t="n">
        <f>9069670</f>
        <v>9069670.0</v>
      </c>
      <c r="L16" s="31" t="n">
        <f>283183700</f>
        <v>2.831837E8</v>
      </c>
      <c r="M16" s="32" t="n">
        <f>9962000</f>
        <v>9962000.0</v>
      </c>
      <c r="N16" s="31" t="n">
        <f>730346870</f>
        <v>7.3034687E8</v>
      </c>
      <c r="O16" s="32" t="n">
        <f>19031670</f>
        <v>1.903167E7</v>
      </c>
    </row>
    <row r="17" spans="1:15" ht="24.9" customHeight="1">
      <c r="A17" s="48"/>
      <c r="B17" s="68"/>
      <c r="C17" s="23" t="s">
        <v>16</v>
      </c>
      <c r="D17" s="33" t="n">
        <f>0</f>
        <v>0.0</v>
      </c>
      <c r="E17" s="34" t="n">
        <f>0</f>
        <v>0.0</v>
      </c>
      <c r="F17" s="33" t="n">
        <f>0</f>
        <v>0.0</v>
      </c>
      <c r="G17" s="34" t="n">
        <f>0</f>
        <v>0.0</v>
      </c>
      <c r="H17" s="33" t="n">
        <f>0</f>
        <v>0.0</v>
      </c>
      <c r="I17" s="34" t="n">
        <f>0</f>
        <v>0.0</v>
      </c>
      <c r="J17" s="33" t="n">
        <f>0</f>
        <v>0.0</v>
      </c>
      <c r="K17" s="34" t="n">
        <f>0</f>
        <v>0.0</v>
      </c>
      <c r="L17" s="33" t="n">
        <f>0</f>
        <v>0.0</v>
      </c>
      <c r="M17" s="34" t="n">
        <f>0</f>
        <v>0.0</v>
      </c>
      <c r="N17" s="33" t="n">
        <f>0</f>
        <v>0.0</v>
      </c>
      <c r="O17" s="34" t="n">
        <f>0</f>
        <v>0.0</v>
      </c>
    </row>
    <row r="18" spans="1:15" ht="24.9" customHeight="1">
      <c r="A18" s="48"/>
      <c r="B18" s="68"/>
      <c r="C18" s="23" t="s">
        <v>17</v>
      </c>
      <c r="D18" s="33" t="n">
        <f>0</f>
        <v>0.0</v>
      </c>
      <c r="E18" s="34" t="n">
        <f>0</f>
        <v>0.0</v>
      </c>
      <c r="F18" s="33" t="n">
        <f>0</f>
        <v>0.0</v>
      </c>
      <c r="G18" s="34" t="n">
        <f>0</f>
        <v>0.0</v>
      </c>
      <c r="H18" s="33" t="n">
        <f>0</f>
        <v>0.0</v>
      </c>
      <c r="I18" s="34" t="n">
        <f>0</f>
        <v>0.0</v>
      </c>
      <c r="J18" s="33" t="n">
        <f>0</f>
        <v>0.0</v>
      </c>
      <c r="K18" s="34" t="n">
        <f>0</f>
        <v>0.0</v>
      </c>
      <c r="L18" s="33" t="n">
        <f>0</f>
        <v>0.0</v>
      </c>
      <c r="M18" s="34" t="n">
        <f>0</f>
        <v>0.0</v>
      </c>
      <c r="N18" s="33" t="n">
        <f>0</f>
        <v>0.0</v>
      </c>
      <c r="O18" s="34" t="n">
        <f>0</f>
        <v>0.0</v>
      </c>
    </row>
    <row r="19" spans="1:15" ht="24.9" customHeight="1">
      <c r="A19" s="48"/>
      <c r="B19" s="68"/>
      <c r="C19" s="24" t="s">
        <v>18</v>
      </c>
      <c r="D19" s="35" t="n">
        <f>5895</f>
        <v>5895.0</v>
      </c>
      <c r="E19" s="36" t="n">
        <f>230</f>
        <v>230.0</v>
      </c>
      <c r="F19" s="35" t="n">
        <f>6451</f>
        <v>6451.0</v>
      </c>
      <c r="G19" s="36" t="n">
        <f>340</f>
        <v>340.0</v>
      </c>
      <c r="H19" s="35" t="n">
        <f>12346</f>
        <v>12346.0</v>
      </c>
      <c r="I19" s="36" t="n">
        <f>570</f>
        <v>570.0</v>
      </c>
      <c r="J19" s="35" t="n">
        <f>447163170</f>
        <v>4.4716317E8</v>
      </c>
      <c r="K19" s="36" t="n">
        <f>9069670</f>
        <v>9069670.0</v>
      </c>
      <c r="L19" s="35" t="n">
        <f>283183700</f>
        <v>2.831837E8</v>
      </c>
      <c r="M19" s="36" t="n">
        <f>9962000</f>
        <v>9962000.0</v>
      </c>
      <c r="N19" s="35" t="n">
        <f>730346870</f>
        <v>7.3034687E8</v>
      </c>
      <c r="O19" s="36" t="n">
        <f>19031670</f>
        <v>1.903167E7</v>
      </c>
    </row>
    <row r="20" spans="1:15" ht="24.9" customHeight="1">
      <c r="A20" s="48"/>
      <c r="B20" s="67" t="s">
        <v>106</v>
      </c>
      <c r="C20" s="22" t="s">
        <v>15</v>
      </c>
      <c r="D20" s="31" t="n">
        <f>105</f>
        <v>105.0</v>
      </c>
      <c r="E20" s="32" t="n">
        <f>105</f>
        <v>105.0</v>
      </c>
      <c r="F20" s="31" t="n">
        <f>105</f>
        <v>105.0</v>
      </c>
      <c r="G20" s="32" t="n">
        <f>105</f>
        <v>105.0</v>
      </c>
      <c r="H20" s="31" t="n">
        <f>210</f>
        <v>210.0</v>
      </c>
      <c r="I20" s="32" t="n">
        <f>210</f>
        <v>210.0</v>
      </c>
      <c r="J20" s="31" t="n">
        <f>338940000</f>
        <v>3.3894E8</v>
      </c>
      <c r="K20" s="32" t="n">
        <f>338940000</f>
        <v>3.3894E8</v>
      </c>
      <c r="L20" s="31" t="n">
        <f>259350000</f>
        <v>2.5935E8</v>
      </c>
      <c r="M20" s="32" t="n">
        <f>259350000</f>
        <v>2.5935E8</v>
      </c>
      <c r="N20" s="31" t="n">
        <f>598290000</f>
        <v>5.9829E8</v>
      </c>
      <c r="O20" s="32" t="n">
        <f>598290000</f>
        <v>5.9829E8</v>
      </c>
    </row>
    <row r="21" spans="1:15" ht="24.9" customHeight="1">
      <c r="A21" s="48"/>
      <c r="B21" s="68"/>
      <c r="C21" s="23" t="s">
        <v>16</v>
      </c>
      <c r="D21" s="33" t="n">
        <f>0</f>
        <v>0.0</v>
      </c>
      <c r="E21" s="34" t="n">
        <f>0</f>
        <v>0.0</v>
      </c>
      <c r="F21" s="33" t="n">
        <f>0</f>
        <v>0.0</v>
      </c>
      <c r="G21" s="34" t="n">
        <f>0</f>
        <v>0.0</v>
      </c>
      <c r="H21" s="33" t="n">
        <f>0</f>
        <v>0.0</v>
      </c>
      <c r="I21" s="34" t="n">
        <f>0</f>
        <v>0.0</v>
      </c>
      <c r="J21" s="33" t="n">
        <f>0</f>
        <v>0.0</v>
      </c>
      <c r="K21" s="34" t="n">
        <f>0</f>
        <v>0.0</v>
      </c>
      <c r="L21" s="33" t="n">
        <f>0</f>
        <v>0.0</v>
      </c>
      <c r="M21" s="34" t="n">
        <f>0</f>
        <v>0.0</v>
      </c>
      <c r="N21" s="33" t="n">
        <f>0</f>
        <v>0.0</v>
      </c>
      <c r="O21" s="34" t="n">
        <f>0</f>
        <v>0.0</v>
      </c>
    </row>
    <row r="22" spans="1:15" ht="24.9" customHeight="1">
      <c r="A22" s="48"/>
      <c r="B22" s="68"/>
      <c r="C22" s="23" t="s">
        <v>17</v>
      </c>
      <c r="D22" s="33" t="n">
        <f>0</f>
        <v>0.0</v>
      </c>
      <c r="E22" s="34" t="n">
        <f>0</f>
        <v>0.0</v>
      </c>
      <c r="F22" s="33" t="n">
        <f>0</f>
        <v>0.0</v>
      </c>
      <c r="G22" s="34" t="n">
        <f>0</f>
        <v>0.0</v>
      </c>
      <c r="H22" s="33" t="n">
        <f>0</f>
        <v>0.0</v>
      </c>
      <c r="I22" s="34" t="n">
        <f>0</f>
        <v>0.0</v>
      </c>
      <c r="J22" s="33" t="n">
        <f>0</f>
        <v>0.0</v>
      </c>
      <c r="K22" s="34" t="n">
        <f>0</f>
        <v>0.0</v>
      </c>
      <c r="L22" s="33" t="n">
        <f>0</f>
        <v>0.0</v>
      </c>
      <c r="M22" s="34" t="n">
        <f>0</f>
        <v>0.0</v>
      </c>
      <c r="N22" s="33" t="n">
        <f>0</f>
        <v>0.0</v>
      </c>
      <c r="O22" s="34" t="n">
        <f>0</f>
        <v>0.0</v>
      </c>
    </row>
    <row r="23" spans="1:15" ht="24.9" customHeight="1">
      <c r="A23" s="48"/>
      <c r="B23" s="68"/>
      <c r="C23" s="24" t="s">
        <v>18</v>
      </c>
      <c r="D23" s="35" t="n">
        <f>105</f>
        <v>105.0</v>
      </c>
      <c r="E23" s="36" t="n">
        <f>105</f>
        <v>105.0</v>
      </c>
      <c r="F23" s="35" t="n">
        <f>105</f>
        <v>105.0</v>
      </c>
      <c r="G23" s="36" t="n">
        <f>105</f>
        <v>105.0</v>
      </c>
      <c r="H23" s="35" t="n">
        <f>210</f>
        <v>210.0</v>
      </c>
      <c r="I23" s="36" t="n">
        <f>210</f>
        <v>210.0</v>
      </c>
      <c r="J23" s="35" t="n">
        <f>338940000</f>
        <v>3.3894E8</v>
      </c>
      <c r="K23" s="36" t="n">
        <f>338940000</f>
        <v>3.3894E8</v>
      </c>
      <c r="L23" s="35" t="n">
        <f>259350000</f>
        <v>2.5935E8</v>
      </c>
      <c r="M23" s="36" t="n">
        <f>259350000</f>
        <v>2.5935E8</v>
      </c>
      <c r="N23" s="35" t="n">
        <f>598290000</f>
        <v>5.9829E8</v>
      </c>
      <c r="O23" s="36" t="n">
        <f>598290000</f>
        <v>5.9829E8</v>
      </c>
    </row>
    <row r="24" spans="1:15" ht="24.9" customHeight="1">
      <c r="A24" s="48"/>
      <c r="B24" s="67" t="s">
        <v>107</v>
      </c>
      <c r="C24" s="22" t="s">
        <v>15</v>
      </c>
      <c r="D24" s="31" t="n">
        <f>0</f>
        <v>0.0</v>
      </c>
      <c r="E24" s="32" t="n">
        <f>0</f>
        <v>0.0</v>
      </c>
      <c r="F24" s="31" t="n">
        <f>0</f>
        <v>0.0</v>
      </c>
      <c r="G24" s="32" t="n">
        <f>0</f>
        <v>0.0</v>
      </c>
      <c r="H24" s="31" t="n">
        <f>0</f>
        <v>0.0</v>
      </c>
      <c r="I24" s="32" t="n">
        <f>0</f>
        <v>0.0</v>
      </c>
      <c r="J24" s="31" t="n">
        <f>0</f>
        <v>0.0</v>
      </c>
      <c r="K24" s="32" t="n">
        <f>0</f>
        <v>0.0</v>
      </c>
      <c r="L24" s="31" t="n">
        <f>0</f>
        <v>0.0</v>
      </c>
      <c r="M24" s="32" t="n">
        <f>0</f>
        <v>0.0</v>
      </c>
      <c r="N24" s="31" t="n">
        <f>0</f>
        <v>0.0</v>
      </c>
      <c r="O24" s="32" t="n">
        <f>0</f>
        <v>0.0</v>
      </c>
    </row>
    <row r="25" spans="1:15" ht="24.9" customHeight="1">
      <c r="A25" s="48"/>
      <c r="B25" s="68"/>
      <c r="C25" s="23" t="s">
        <v>16</v>
      </c>
      <c r="D25" s="33" t="n">
        <f>0</f>
        <v>0.0</v>
      </c>
      <c r="E25" s="34" t="n">
        <f>0</f>
        <v>0.0</v>
      </c>
      <c r="F25" s="33" t="n">
        <f>0</f>
        <v>0.0</v>
      </c>
      <c r="G25" s="34" t="n">
        <f>0</f>
        <v>0.0</v>
      </c>
      <c r="H25" s="33" t="n">
        <f>0</f>
        <v>0.0</v>
      </c>
      <c r="I25" s="34" t="n">
        <f>0</f>
        <v>0.0</v>
      </c>
      <c r="J25" s="33" t="n">
        <f>0</f>
        <v>0.0</v>
      </c>
      <c r="K25" s="34" t="n">
        <f>0</f>
        <v>0.0</v>
      </c>
      <c r="L25" s="33" t="n">
        <f>0</f>
        <v>0.0</v>
      </c>
      <c r="M25" s="34" t="n">
        <f>0</f>
        <v>0.0</v>
      </c>
      <c r="N25" s="33" t="n">
        <f>0</f>
        <v>0.0</v>
      </c>
      <c r="O25" s="34" t="n">
        <f>0</f>
        <v>0.0</v>
      </c>
    </row>
    <row r="26" spans="1:15" ht="24.9" customHeight="1">
      <c r="A26" s="48"/>
      <c r="B26" s="68"/>
      <c r="C26" s="23" t="s">
        <v>17</v>
      </c>
      <c r="D26" s="33" t="n">
        <f>0</f>
        <v>0.0</v>
      </c>
      <c r="E26" s="34" t="n">
        <f>0</f>
        <v>0.0</v>
      </c>
      <c r="F26" s="33" t="n">
        <f>0</f>
        <v>0.0</v>
      </c>
      <c r="G26" s="34" t="n">
        <f>0</f>
        <v>0.0</v>
      </c>
      <c r="H26" s="33" t="n">
        <f>0</f>
        <v>0.0</v>
      </c>
      <c r="I26" s="34" t="n">
        <f>0</f>
        <v>0.0</v>
      </c>
      <c r="J26" s="33" t="n">
        <f>0</f>
        <v>0.0</v>
      </c>
      <c r="K26" s="34" t="n">
        <f>0</f>
        <v>0.0</v>
      </c>
      <c r="L26" s="33" t="n">
        <f>0</f>
        <v>0.0</v>
      </c>
      <c r="M26" s="34" t="n">
        <f>0</f>
        <v>0.0</v>
      </c>
      <c r="N26" s="33" t="n">
        <f>0</f>
        <v>0.0</v>
      </c>
      <c r="O26" s="34" t="n">
        <f>0</f>
        <v>0.0</v>
      </c>
    </row>
    <row r="27" spans="1:15" ht="24.9" customHeight="1">
      <c r="A27" s="48"/>
      <c r="B27" s="68"/>
      <c r="C27" s="24" t="s">
        <v>18</v>
      </c>
      <c r="D27" s="35" t="n">
        <f>0</f>
        <v>0.0</v>
      </c>
      <c r="E27" s="36" t="n">
        <f>0</f>
        <v>0.0</v>
      </c>
      <c r="F27" s="35" t="n">
        <f>0</f>
        <v>0.0</v>
      </c>
      <c r="G27" s="36" t="n">
        <f>0</f>
        <v>0.0</v>
      </c>
      <c r="H27" s="35" t="n">
        <f>0</f>
        <v>0.0</v>
      </c>
      <c r="I27" s="36" t="n">
        <f>0</f>
        <v>0.0</v>
      </c>
      <c r="J27" s="35" t="n">
        <f>0</f>
        <v>0.0</v>
      </c>
      <c r="K27" s="36" t="n">
        <f>0</f>
        <v>0.0</v>
      </c>
      <c r="L27" s="35" t="n">
        <f>0</f>
        <v>0.0</v>
      </c>
      <c r="M27" s="36" t="n">
        <f>0</f>
        <v>0.0</v>
      </c>
      <c r="N27" s="35" t="n">
        <f>0</f>
        <v>0.0</v>
      </c>
      <c r="O27" s="36" t="n">
        <f>0</f>
        <v>0.0</v>
      </c>
    </row>
    <row r="28" spans="1:15" ht="24.9" customHeight="1">
      <c r="A28" s="48"/>
      <c r="B28" s="67" t="s">
        <v>108</v>
      </c>
      <c r="C28" s="22" t="s">
        <v>15</v>
      </c>
      <c r="D28" s="31" t="n">
        <f>0</f>
        <v>0.0</v>
      </c>
      <c r="E28" s="37" t="n">
        <f>0</f>
        <v>0.0</v>
      </c>
      <c r="F28" s="31" t="n">
        <f>0</f>
        <v>0.0</v>
      </c>
      <c r="G28" s="37" t="n">
        <f>0</f>
        <v>0.0</v>
      </c>
      <c r="H28" s="31" t="n">
        <f>0</f>
        <v>0.0</v>
      </c>
      <c r="I28" s="37" t="n">
        <f>0</f>
        <v>0.0</v>
      </c>
      <c r="J28" s="31" t="n">
        <f>0</f>
        <v>0.0</v>
      </c>
      <c r="K28" s="37" t="n">
        <f>0</f>
        <v>0.0</v>
      </c>
      <c r="L28" s="31" t="n">
        <f>0</f>
        <v>0.0</v>
      </c>
      <c r="M28" s="37" t="n">
        <f>0</f>
        <v>0.0</v>
      </c>
      <c r="N28" s="31" t="n">
        <f>0</f>
        <v>0.0</v>
      </c>
      <c r="O28" s="37" t="n">
        <f>0</f>
        <v>0.0</v>
      </c>
    </row>
    <row r="29" spans="1:15" ht="24.9" customHeight="1">
      <c r="A29" s="48"/>
      <c r="B29" s="68"/>
      <c r="C29" s="23" t="s">
        <v>16</v>
      </c>
      <c r="D29" s="33" t="n">
        <f>0</f>
        <v>0.0</v>
      </c>
      <c r="E29" s="38" t="n">
        <f>0</f>
        <v>0.0</v>
      </c>
      <c r="F29" s="33" t="n">
        <f>0</f>
        <v>0.0</v>
      </c>
      <c r="G29" s="38" t="n">
        <f>0</f>
        <v>0.0</v>
      </c>
      <c r="H29" s="33" t="n">
        <f>0</f>
        <v>0.0</v>
      </c>
      <c r="I29" s="38" t="n">
        <f>0</f>
        <v>0.0</v>
      </c>
      <c r="J29" s="33" t="n">
        <f>0</f>
        <v>0.0</v>
      </c>
      <c r="K29" s="38" t="n">
        <f>0</f>
        <v>0.0</v>
      </c>
      <c r="L29" s="33" t="n">
        <f>0</f>
        <v>0.0</v>
      </c>
      <c r="M29" s="38" t="n">
        <f>0</f>
        <v>0.0</v>
      </c>
      <c r="N29" s="33" t="n">
        <f>0</f>
        <v>0.0</v>
      </c>
      <c r="O29" s="38" t="n">
        <f>0</f>
        <v>0.0</v>
      </c>
    </row>
    <row r="30" spans="1:15" ht="24.9" customHeight="1">
      <c r="A30" s="48"/>
      <c r="B30" s="68"/>
      <c r="C30" s="23" t="s">
        <v>17</v>
      </c>
      <c r="D30" s="33" t="n">
        <f>0</f>
        <v>0.0</v>
      </c>
      <c r="E30" s="34" t="n">
        <f>0</f>
        <v>0.0</v>
      </c>
      <c r="F30" s="33" t="n">
        <f>0</f>
        <v>0.0</v>
      </c>
      <c r="G30" s="34" t="n">
        <f>0</f>
        <v>0.0</v>
      </c>
      <c r="H30" s="33" t="n">
        <f>0</f>
        <v>0.0</v>
      </c>
      <c r="I30" s="34" t="n">
        <f>0</f>
        <v>0.0</v>
      </c>
      <c r="J30" s="33" t="n">
        <f>0</f>
        <v>0.0</v>
      </c>
      <c r="K30" s="34" t="n">
        <f>0</f>
        <v>0.0</v>
      </c>
      <c r="L30" s="33" t="n">
        <f>0</f>
        <v>0.0</v>
      </c>
      <c r="M30" s="34" t="n">
        <f>0</f>
        <v>0.0</v>
      </c>
      <c r="N30" s="33" t="n">
        <f>0</f>
        <v>0.0</v>
      </c>
      <c r="O30" s="34" t="n">
        <f>0</f>
        <v>0.0</v>
      </c>
    </row>
    <row r="31" spans="1:15" ht="24.9" customHeight="1">
      <c r="A31" s="48"/>
      <c r="B31" s="68"/>
      <c r="C31" s="24" t="s">
        <v>18</v>
      </c>
      <c r="D31" s="35" t="n">
        <f>0</f>
        <v>0.0</v>
      </c>
      <c r="E31" s="36" t="n">
        <f>0</f>
        <v>0.0</v>
      </c>
      <c r="F31" s="35" t="n">
        <f>0</f>
        <v>0.0</v>
      </c>
      <c r="G31" s="36" t="n">
        <f>0</f>
        <v>0.0</v>
      </c>
      <c r="H31" s="35" t="n">
        <f>0</f>
        <v>0.0</v>
      </c>
      <c r="I31" s="36" t="n">
        <f>0</f>
        <v>0.0</v>
      </c>
      <c r="J31" s="35" t="n">
        <f>0</f>
        <v>0.0</v>
      </c>
      <c r="K31" s="36" t="n">
        <f>0</f>
        <v>0.0</v>
      </c>
      <c r="L31" s="35" t="n">
        <f>0</f>
        <v>0.0</v>
      </c>
      <c r="M31" s="36" t="n">
        <f>0</f>
        <v>0.0</v>
      </c>
      <c r="N31" s="35" t="n">
        <f>0</f>
        <v>0.0</v>
      </c>
      <c r="O31" s="36" t="n">
        <f>0</f>
        <v>0.0</v>
      </c>
    </row>
    <row r="32" spans="1:15" ht="24.9" customHeight="1">
      <c r="A32" s="48"/>
      <c r="B32" s="67" t="s">
        <v>109</v>
      </c>
      <c r="C32" s="22" t="s">
        <v>15</v>
      </c>
      <c r="D32" s="31" t="n">
        <f>0</f>
        <v>0.0</v>
      </c>
      <c r="E32" s="32" t="n">
        <f>0</f>
        <v>0.0</v>
      </c>
      <c r="F32" s="31" t="n">
        <f>0</f>
        <v>0.0</v>
      </c>
      <c r="G32" s="32" t="n">
        <f>0</f>
        <v>0.0</v>
      </c>
      <c r="H32" s="31" t="n">
        <f>0</f>
        <v>0.0</v>
      </c>
      <c r="I32" s="32" t="n">
        <f>0</f>
        <v>0.0</v>
      </c>
      <c r="J32" s="31" t="n">
        <f>0</f>
        <v>0.0</v>
      </c>
      <c r="K32" s="32" t="n">
        <f>0</f>
        <v>0.0</v>
      </c>
      <c r="L32" s="31" t="n">
        <f>0</f>
        <v>0.0</v>
      </c>
      <c r="M32" s="32" t="n">
        <f>0</f>
        <v>0.0</v>
      </c>
      <c r="N32" s="31" t="n">
        <f>0</f>
        <v>0.0</v>
      </c>
      <c r="O32" s="32" t="n">
        <f>0</f>
        <v>0.0</v>
      </c>
    </row>
    <row r="33" spans="1:15" ht="24.9" customHeight="1">
      <c r="A33" s="48"/>
      <c r="B33" s="68"/>
      <c r="C33" s="23" t="s">
        <v>16</v>
      </c>
      <c r="D33" s="33" t="n">
        <f>0</f>
        <v>0.0</v>
      </c>
      <c r="E33" s="34" t="n">
        <f>0</f>
        <v>0.0</v>
      </c>
      <c r="F33" s="33" t="n">
        <f>0</f>
        <v>0.0</v>
      </c>
      <c r="G33" s="34" t="n">
        <f>0</f>
        <v>0.0</v>
      </c>
      <c r="H33" s="33" t="n">
        <f>0</f>
        <v>0.0</v>
      </c>
      <c r="I33" s="34" t="n">
        <f>0</f>
        <v>0.0</v>
      </c>
      <c r="J33" s="33" t="n">
        <f>0</f>
        <v>0.0</v>
      </c>
      <c r="K33" s="34" t="n">
        <f>0</f>
        <v>0.0</v>
      </c>
      <c r="L33" s="33" t="n">
        <f>0</f>
        <v>0.0</v>
      </c>
      <c r="M33" s="34" t="n">
        <f>0</f>
        <v>0.0</v>
      </c>
      <c r="N33" s="33" t="n">
        <f>0</f>
        <v>0.0</v>
      </c>
      <c r="O33" s="34" t="n">
        <f>0</f>
        <v>0.0</v>
      </c>
    </row>
    <row r="34" spans="1:15" ht="24.9" customHeight="1">
      <c r="A34" s="48"/>
      <c r="B34" s="68"/>
      <c r="C34" s="23" t="s">
        <v>17</v>
      </c>
      <c r="D34" s="33" t="n">
        <f>0</f>
        <v>0.0</v>
      </c>
      <c r="E34" s="34" t="n">
        <f>0</f>
        <v>0.0</v>
      </c>
      <c r="F34" s="33" t="n">
        <f>0</f>
        <v>0.0</v>
      </c>
      <c r="G34" s="34" t="n">
        <f>0</f>
        <v>0.0</v>
      </c>
      <c r="H34" s="33" t="n">
        <f>0</f>
        <v>0.0</v>
      </c>
      <c r="I34" s="34" t="n">
        <f>0</f>
        <v>0.0</v>
      </c>
      <c r="J34" s="33" t="n">
        <f>0</f>
        <v>0.0</v>
      </c>
      <c r="K34" s="34" t="n">
        <f>0</f>
        <v>0.0</v>
      </c>
      <c r="L34" s="33" t="n">
        <f>0</f>
        <v>0.0</v>
      </c>
      <c r="M34" s="34" t="n">
        <f>0</f>
        <v>0.0</v>
      </c>
      <c r="N34" s="33" t="n">
        <f>0</f>
        <v>0.0</v>
      </c>
      <c r="O34" s="34" t="n">
        <f>0</f>
        <v>0.0</v>
      </c>
    </row>
    <row r="35" spans="1:15" ht="24.9" customHeight="1">
      <c r="A35" s="48"/>
      <c r="B35" s="68"/>
      <c r="C35" s="24" t="s">
        <v>18</v>
      </c>
      <c r="D35" s="35" t="n">
        <f>0</f>
        <v>0.0</v>
      </c>
      <c r="E35" s="36" t="n">
        <f>0</f>
        <v>0.0</v>
      </c>
      <c r="F35" s="35" t="n">
        <f>0</f>
        <v>0.0</v>
      </c>
      <c r="G35" s="36" t="n">
        <f>0</f>
        <v>0.0</v>
      </c>
      <c r="H35" s="35" t="n">
        <f>0</f>
        <v>0.0</v>
      </c>
      <c r="I35" s="36" t="n">
        <f>0</f>
        <v>0.0</v>
      </c>
      <c r="J35" s="35" t="n">
        <f>0</f>
        <v>0.0</v>
      </c>
      <c r="K35" s="36" t="n">
        <f>0</f>
        <v>0.0</v>
      </c>
      <c r="L35" s="35" t="n">
        <f>0</f>
        <v>0.0</v>
      </c>
      <c r="M35" s="36" t="n">
        <f>0</f>
        <v>0.0</v>
      </c>
      <c r="N35" s="35" t="n">
        <f>0</f>
        <v>0.0</v>
      </c>
      <c r="O35" s="36" t="n">
        <f>0</f>
        <v>0.0</v>
      </c>
    </row>
    <row r="36" spans="1:15" ht="24.9" customHeight="1">
      <c r="A36" s="48"/>
      <c r="B36" s="67" t="s">
        <v>110</v>
      </c>
      <c r="C36" s="22" t="s">
        <v>15</v>
      </c>
      <c r="D36" s="31" t="n">
        <f>0</f>
        <v>0.0</v>
      </c>
      <c r="E36" s="37" t="n">
        <f>0</f>
        <v>0.0</v>
      </c>
      <c r="F36" s="31" t="n">
        <f>0</f>
        <v>0.0</v>
      </c>
      <c r="G36" s="37" t="n">
        <f>0</f>
        <v>0.0</v>
      </c>
      <c r="H36" s="31" t="n">
        <f>0</f>
        <v>0.0</v>
      </c>
      <c r="I36" s="37" t="n">
        <f>0</f>
        <v>0.0</v>
      </c>
      <c r="J36" s="31" t="n">
        <f>0</f>
        <v>0.0</v>
      </c>
      <c r="K36" s="37" t="n">
        <f>0</f>
        <v>0.0</v>
      </c>
      <c r="L36" s="31" t="n">
        <f>0</f>
        <v>0.0</v>
      </c>
      <c r="M36" s="37" t="n">
        <f>0</f>
        <v>0.0</v>
      </c>
      <c r="N36" s="31" t="n">
        <f>0</f>
        <v>0.0</v>
      </c>
      <c r="O36" s="37" t="n">
        <f>0</f>
        <v>0.0</v>
      </c>
    </row>
    <row r="37" spans="1:15" ht="24.9" customHeight="1">
      <c r="A37" s="48"/>
      <c r="B37" s="68"/>
      <c r="C37" s="23" t="s">
        <v>16</v>
      </c>
      <c r="D37" s="33" t="n">
        <f>0</f>
        <v>0.0</v>
      </c>
      <c r="E37" s="38" t="n">
        <f>0</f>
        <v>0.0</v>
      </c>
      <c r="F37" s="33" t="n">
        <f>0</f>
        <v>0.0</v>
      </c>
      <c r="G37" s="38" t="n">
        <f>0</f>
        <v>0.0</v>
      </c>
      <c r="H37" s="33" t="n">
        <f>0</f>
        <v>0.0</v>
      </c>
      <c r="I37" s="38" t="n">
        <f>0</f>
        <v>0.0</v>
      </c>
      <c r="J37" s="33" t="n">
        <f>0</f>
        <v>0.0</v>
      </c>
      <c r="K37" s="38" t="n">
        <f>0</f>
        <v>0.0</v>
      </c>
      <c r="L37" s="33" t="n">
        <f>0</f>
        <v>0.0</v>
      </c>
      <c r="M37" s="38" t="n">
        <f>0</f>
        <v>0.0</v>
      </c>
      <c r="N37" s="33" t="n">
        <f>0</f>
        <v>0.0</v>
      </c>
      <c r="O37" s="38" t="n">
        <f>0</f>
        <v>0.0</v>
      </c>
    </row>
    <row r="38" spans="1:15" ht="24.9" customHeight="1">
      <c r="A38" s="48"/>
      <c r="B38" s="68"/>
      <c r="C38" s="23" t="s">
        <v>17</v>
      </c>
      <c r="D38" s="33" t="n">
        <f>0</f>
        <v>0.0</v>
      </c>
      <c r="E38" s="34" t="n">
        <f>0</f>
        <v>0.0</v>
      </c>
      <c r="F38" s="33" t="n">
        <f>0</f>
        <v>0.0</v>
      </c>
      <c r="G38" s="34" t="n">
        <f>0</f>
        <v>0.0</v>
      </c>
      <c r="H38" s="33" t="n">
        <f>0</f>
        <v>0.0</v>
      </c>
      <c r="I38" s="34" t="n">
        <f>0</f>
        <v>0.0</v>
      </c>
      <c r="J38" s="33" t="n">
        <f>0</f>
        <v>0.0</v>
      </c>
      <c r="K38" s="34" t="n">
        <f>0</f>
        <v>0.0</v>
      </c>
      <c r="L38" s="33" t="n">
        <f>0</f>
        <v>0.0</v>
      </c>
      <c r="M38" s="34" t="n">
        <f>0</f>
        <v>0.0</v>
      </c>
      <c r="N38" s="33" t="n">
        <f>0</f>
        <v>0.0</v>
      </c>
      <c r="O38" s="34" t="n">
        <f>0</f>
        <v>0.0</v>
      </c>
    </row>
    <row r="39" spans="1:15" ht="24.9" customHeight="1">
      <c r="A39" s="48"/>
      <c r="B39" s="68"/>
      <c r="C39" s="24" t="s">
        <v>18</v>
      </c>
      <c r="D39" s="35" t="n">
        <f>0</f>
        <v>0.0</v>
      </c>
      <c r="E39" s="36" t="n">
        <f>0</f>
        <v>0.0</v>
      </c>
      <c r="F39" s="35" t="n">
        <f>0</f>
        <v>0.0</v>
      </c>
      <c r="G39" s="36" t="n">
        <f>0</f>
        <v>0.0</v>
      </c>
      <c r="H39" s="35" t="n">
        <f>0</f>
        <v>0.0</v>
      </c>
      <c r="I39" s="36" t="n">
        <f>0</f>
        <v>0.0</v>
      </c>
      <c r="J39" s="35" t="n">
        <f>0</f>
        <v>0.0</v>
      </c>
      <c r="K39" s="36" t="n">
        <f>0</f>
        <v>0.0</v>
      </c>
      <c r="L39" s="35" t="n">
        <f>0</f>
        <v>0.0</v>
      </c>
      <c r="M39" s="36" t="n">
        <f>0</f>
        <v>0.0</v>
      </c>
      <c r="N39" s="35" t="n">
        <f>0</f>
        <v>0.0</v>
      </c>
      <c r="O39" s="36" t="n">
        <f>0</f>
        <v>0.0</v>
      </c>
    </row>
    <row r="40" spans="1:15" ht="24.9" customHeight="1">
      <c r="A40" s="48"/>
      <c r="B40" s="67" t="s">
        <v>111</v>
      </c>
      <c r="C40" s="22" t="s">
        <v>15</v>
      </c>
      <c r="D40" s="1" t="str">
        <f>"－"</f>
        <v>－</v>
      </c>
      <c r="E40" s="39" t="str">
        <f>"－"</f>
        <v>－</v>
      </c>
      <c r="F40" s="1" t="str">
        <f>"－"</f>
        <v>－</v>
      </c>
      <c r="G40" s="39" t="str">
        <f>"－"</f>
        <v>－</v>
      </c>
      <c r="H40" s="1" t="str">
        <f>"－"</f>
        <v>－</v>
      </c>
      <c r="I40" s="39" t="str">
        <f>"－"</f>
        <v>－</v>
      </c>
      <c r="J40" s="1" t="str">
        <f>"－"</f>
        <v>－</v>
      </c>
      <c r="K40" s="39" t="str">
        <f>"－"</f>
        <v>－</v>
      </c>
      <c r="L40" s="1" t="str">
        <f>"－"</f>
        <v>－</v>
      </c>
      <c r="M40" s="39" t="str">
        <f>"－"</f>
        <v>－</v>
      </c>
      <c r="N40" s="1" t="str">
        <f>"－"</f>
        <v>－</v>
      </c>
      <c r="O40" s="39" t="str">
        <f>"－"</f>
        <v>－</v>
      </c>
    </row>
    <row r="41" spans="1:15" ht="24.9" customHeight="1">
      <c r="A41" s="48"/>
      <c r="B41" s="68"/>
      <c r="C41" s="23" t="s">
        <v>16</v>
      </c>
      <c r="D41" s="33" t="n">
        <f>0</f>
        <v>0.0</v>
      </c>
      <c r="E41" s="34" t="n">
        <f>0</f>
        <v>0.0</v>
      </c>
      <c r="F41" s="33" t="n">
        <f>0</f>
        <v>0.0</v>
      </c>
      <c r="G41" s="34" t="n">
        <f>0</f>
        <v>0.0</v>
      </c>
      <c r="H41" s="33" t="n">
        <f>0</f>
        <v>0.0</v>
      </c>
      <c r="I41" s="34" t="n">
        <f>0</f>
        <v>0.0</v>
      </c>
      <c r="J41" s="33" t="n">
        <f>0</f>
        <v>0.0</v>
      </c>
      <c r="K41" s="34" t="n">
        <f>0</f>
        <v>0.0</v>
      </c>
      <c r="L41" s="33" t="n">
        <f>0</f>
        <v>0.0</v>
      </c>
      <c r="M41" s="34" t="n">
        <f>0</f>
        <v>0.0</v>
      </c>
      <c r="N41" s="33" t="n">
        <f>0</f>
        <v>0.0</v>
      </c>
      <c r="O41" s="34" t="n">
        <f>0</f>
        <v>0.0</v>
      </c>
    </row>
    <row r="42" spans="1:15" ht="24.9" customHeight="1">
      <c r="A42" s="48"/>
      <c r="B42" s="68"/>
      <c r="C42" s="23" t="s">
        <v>17</v>
      </c>
      <c r="D42" s="33" t="n">
        <f>0</f>
        <v>0.0</v>
      </c>
      <c r="E42" s="34" t="n">
        <f>0</f>
        <v>0.0</v>
      </c>
      <c r="F42" s="33" t="n">
        <f>0</f>
        <v>0.0</v>
      </c>
      <c r="G42" s="34" t="n">
        <f>0</f>
        <v>0.0</v>
      </c>
      <c r="H42" s="33" t="n">
        <f>0</f>
        <v>0.0</v>
      </c>
      <c r="I42" s="34" t="n">
        <f>0</f>
        <v>0.0</v>
      </c>
      <c r="J42" s="33" t="n">
        <f>0</f>
        <v>0.0</v>
      </c>
      <c r="K42" s="34" t="n">
        <f>0</f>
        <v>0.0</v>
      </c>
      <c r="L42" s="33" t="n">
        <f>0</f>
        <v>0.0</v>
      </c>
      <c r="M42" s="34" t="n">
        <f>0</f>
        <v>0.0</v>
      </c>
      <c r="N42" s="33" t="n">
        <f>0</f>
        <v>0.0</v>
      </c>
      <c r="O42" s="34" t="n">
        <f>0</f>
        <v>0.0</v>
      </c>
    </row>
    <row r="43" spans="1:15" ht="24.9" customHeight="1">
      <c r="A43" s="48"/>
      <c r="B43" s="68"/>
      <c r="C43" s="24" t="s">
        <v>18</v>
      </c>
      <c r="D43" s="35" t="n">
        <f>0</f>
        <v>0.0</v>
      </c>
      <c r="E43" s="36" t="n">
        <f>0</f>
        <v>0.0</v>
      </c>
      <c r="F43" s="35" t="n">
        <f>0</f>
        <v>0.0</v>
      </c>
      <c r="G43" s="36" t="n">
        <f>0</f>
        <v>0.0</v>
      </c>
      <c r="H43" s="35" t="n">
        <f>0</f>
        <v>0.0</v>
      </c>
      <c r="I43" s="36" t="n">
        <f>0</f>
        <v>0.0</v>
      </c>
      <c r="J43" s="35" t="n">
        <f>0</f>
        <v>0.0</v>
      </c>
      <c r="K43" s="36" t="n">
        <f>0</f>
        <v>0.0</v>
      </c>
      <c r="L43" s="35" t="n">
        <f>0</f>
        <v>0.0</v>
      </c>
      <c r="M43" s="36" t="n">
        <f>0</f>
        <v>0.0</v>
      </c>
      <c r="N43" s="35" t="n">
        <f>0</f>
        <v>0.0</v>
      </c>
      <c r="O43" s="36" t="n">
        <f>0</f>
        <v>0.0</v>
      </c>
    </row>
    <row r="44" spans="1:15" ht="24.9" customHeight="1">
      <c r="A44" s="48"/>
      <c r="B44" s="49" t="s">
        <v>112</v>
      </c>
      <c r="C44" s="22" t="s">
        <v>15</v>
      </c>
      <c r="D44" s="31" t="n">
        <f>0</f>
        <v>0.0</v>
      </c>
      <c r="E44" s="32" t="n">
        <f>0</f>
        <v>0.0</v>
      </c>
      <c r="F44" s="31" t="n">
        <f>0</f>
        <v>0.0</v>
      </c>
      <c r="G44" s="32" t="n">
        <f>0</f>
        <v>0.0</v>
      </c>
      <c r="H44" s="31" t="n">
        <f>0</f>
        <v>0.0</v>
      </c>
      <c r="I44" s="32" t="n">
        <f>0</f>
        <v>0.0</v>
      </c>
      <c r="J44" s="31" t="n">
        <f>0</f>
        <v>0.0</v>
      </c>
      <c r="K44" s="32" t="n">
        <f>0</f>
        <v>0.0</v>
      </c>
      <c r="L44" s="31" t="n">
        <f>0</f>
        <v>0.0</v>
      </c>
      <c r="M44" s="32" t="n">
        <f>0</f>
        <v>0.0</v>
      </c>
      <c r="N44" s="31" t="n">
        <f>0</f>
        <v>0.0</v>
      </c>
      <c r="O44" s="32" t="n">
        <f>0</f>
        <v>0.0</v>
      </c>
    </row>
    <row r="45" spans="1:15" ht="24.9" customHeight="1">
      <c r="A45" s="48"/>
      <c r="B45" s="49"/>
      <c r="C45" s="23" t="s">
        <v>16</v>
      </c>
      <c r="D45" s="33" t="n">
        <f>0</f>
        <v>0.0</v>
      </c>
      <c r="E45" s="34" t="n">
        <f>0</f>
        <v>0.0</v>
      </c>
      <c r="F45" s="33" t="n">
        <f>0</f>
        <v>0.0</v>
      </c>
      <c r="G45" s="34" t="n">
        <f>0</f>
        <v>0.0</v>
      </c>
      <c r="H45" s="33" t="n">
        <f>0</f>
        <v>0.0</v>
      </c>
      <c r="I45" s="34" t="n">
        <f>0</f>
        <v>0.0</v>
      </c>
      <c r="J45" s="33" t="n">
        <f>0</f>
        <v>0.0</v>
      </c>
      <c r="K45" s="34" t="n">
        <f>0</f>
        <v>0.0</v>
      </c>
      <c r="L45" s="33" t="n">
        <f>0</f>
        <v>0.0</v>
      </c>
      <c r="M45" s="34" t="n">
        <f>0</f>
        <v>0.0</v>
      </c>
      <c r="N45" s="33" t="n">
        <f>0</f>
        <v>0.0</v>
      </c>
      <c r="O45" s="34" t="n">
        <f>0</f>
        <v>0.0</v>
      </c>
    </row>
    <row r="46" spans="1:15" ht="24.9" customHeight="1">
      <c r="A46" s="48"/>
      <c r="B46" s="49"/>
      <c r="C46" s="23" t="s">
        <v>17</v>
      </c>
      <c r="D46" s="33" t="n">
        <f>0</f>
        <v>0.0</v>
      </c>
      <c r="E46" s="34" t="n">
        <f>0</f>
        <v>0.0</v>
      </c>
      <c r="F46" s="33" t="n">
        <f>0</f>
        <v>0.0</v>
      </c>
      <c r="G46" s="34" t="n">
        <f>0</f>
        <v>0.0</v>
      </c>
      <c r="H46" s="33" t="n">
        <f>0</f>
        <v>0.0</v>
      </c>
      <c r="I46" s="34" t="n">
        <f>0</f>
        <v>0.0</v>
      </c>
      <c r="J46" s="33" t="n">
        <f>0</f>
        <v>0.0</v>
      </c>
      <c r="K46" s="34" t="n">
        <f>0</f>
        <v>0.0</v>
      </c>
      <c r="L46" s="33" t="n">
        <f>0</f>
        <v>0.0</v>
      </c>
      <c r="M46" s="34" t="n">
        <f>0</f>
        <v>0.0</v>
      </c>
      <c r="N46" s="33" t="n">
        <f>0</f>
        <v>0.0</v>
      </c>
      <c r="O46" s="34" t="n">
        <f>0</f>
        <v>0.0</v>
      </c>
    </row>
    <row r="47" spans="1:15" ht="24.9" customHeight="1">
      <c r="A47" s="48"/>
      <c r="B47" s="49"/>
      <c r="C47" s="24" t="s">
        <v>18</v>
      </c>
      <c r="D47" s="35" t="n">
        <f>0</f>
        <v>0.0</v>
      </c>
      <c r="E47" s="36" t="n">
        <f>0</f>
        <v>0.0</v>
      </c>
      <c r="F47" s="35" t="n">
        <f>0</f>
        <v>0.0</v>
      </c>
      <c r="G47" s="36" t="n">
        <f>0</f>
        <v>0.0</v>
      </c>
      <c r="H47" s="35" t="n">
        <f>0</f>
        <v>0.0</v>
      </c>
      <c r="I47" s="36" t="n">
        <f>0</f>
        <v>0.0</v>
      </c>
      <c r="J47" s="35" t="n">
        <f>0</f>
        <v>0.0</v>
      </c>
      <c r="K47" s="36" t="n">
        <f>0</f>
        <v>0.0</v>
      </c>
      <c r="L47" s="35" t="n">
        <f>0</f>
        <v>0.0</v>
      </c>
      <c r="M47" s="36" t="n">
        <f>0</f>
        <v>0.0</v>
      </c>
      <c r="N47" s="35" t="n">
        <f>0</f>
        <v>0.0</v>
      </c>
      <c r="O47" s="36" t="n">
        <f>0</f>
        <v>0.0</v>
      </c>
    </row>
  </sheetData>
  <mergeCells count="22"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789e442f-96e3-407d-ac7f-5122dbbc81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2025-08-28T02:16:11Z</cp:lastPrinted>
  <dcterms:modified xsi:type="dcterms:W3CDTF">2025-10-30T03:14:47Z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