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 defaultThemeVersion="124226"/>
  <mc:AlternateContent>
    <mc:Choice Requires="x15">
      <x15ac:absPath xmlns:x15ac="http://schemas.microsoft.com/office/spreadsheetml/2010/11/ac" url="C:\svn\branches\dev004_addDerivatives\src\05_contents\04_xlsx\"/>
    </mc:Choice>
  </mc:AlternateContent>
  <xr:revisionPtr documentId="13_ncr:1_{A15B3A68-E47D-4AC0-B909-205BBE03377E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M0001" r:id="rId1" sheetId="13"/>
  </sheets>
  <definedNames>
    <definedName localSheetId="0" name="_xlnm.Print_Titles">BO_DM0001!$1:$6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<sst xmlns="http://schemas.openxmlformats.org/spreadsheetml/2006/main" count="496" uniqueCount="176">
  <si>
    <t>年月</t>
  </si>
  <si>
    <t>限月取引</t>
  </si>
  <si>
    <t xml:space="preserve"> </t>
  </si>
  <si>
    <t>　</t>
  </si>
  <si>
    <t>Contract Month</t>
  </si>
  <si>
    <t>最終利回り</t>
    <rPh eb="2" sb="0">
      <t>サイシュウ</t>
    </rPh>
    <rPh eb="4" sb="2">
      <t>リマワ</t>
    </rPh>
    <phoneticPr fontId="6"/>
  </si>
  <si>
    <t>取引期間</t>
    <rPh eb="2" sb="0">
      <t>トリヒキ</t>
    </rPh>
    <rPh eb="4" sb="2">
      <t>キカン</t>
    </rPh>
    <phoneticPr fontId="6"/>
  </si>
  <si>
    <t>権利行使分
（単位）</t>
    <rPh eb="2" sb="0">
      <t>ケンリ</t>
    </rPh>
    <rPh eb="4" sb="2">
      <t>コウシ</t>
    </rPh>
    <rPh eb="5" sb="4">
      <t>ブン</t>
    </rPh>
    <phoneticPr fontId="6"/>
  </si>
  <si>
    <t>権利行使分
（円）</t>
    <rPh eb="2" sb="0">
      <t>ケンリ</t>
    </rPh>
    <rPh eb="4" sb="2">
      <t>コウシ</t>
    </rPh>
    <rPh eb="5" sb="4">
      <t>ブン</t>
    </rPh>
    <phoneticPr fontId="6"/>
  </si>
  <si>
    <t>日</t>
    <rPh eb="1" sb="0">
      <t>ヒ</t>
    </rPh>
    <phoneticPr fontId="6"/>
  </si>
  <si>
    <t>Days 
Traded</t>
    <phoneticPr fontId="6"/>
  </si>
  <si>
    <t>Open 
Interest(unit)</t>
    <phoneticPr fontId="6"/>
  </si>
  <si>
    <t>J-NET(unit)</t>
    <phoneticPr fontId="6"/>
  </si>
  <si>
    <t>Contracts
Excercised(unit)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</si>
  <si>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</si>
  <si>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</si>
  <si>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</si>
  <si>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</si>
  <si>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うちJ-NET
取引（円）</t>
    <phoneticPr fontId="6"/>
  </si>
  <si>
    <t>日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</si>
  <si>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</si>
  <si>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</si>
  <si>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</si>
  <si>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取引高（単位）</t>
    <phoneticPr fontId="6"/>
  </si>
  <si>
    <t>値  段  Price</t>
    <phoneticPr fontId="6"/>
  </si>
  <si>
    <t>Products</t>
    <phoneticPr fontId="6"/>
  </si>
  <si>
    <t>商品等</t>
    <phoneticPr fontId="6"/>
  </si>
  <si>
    <t>うちストラテジー
取引（単位）</t>
    <phoneticPr fontId="6"/>
  </si>
  <si>
    <t>Yield to Maturity(%)</t>
  </si>
  <si>
    <t>Strategy(unit)</t>
  </si>
  <si>
    <t>うちストラテジー
取引（円）</t>
    <phoneticPr fontId="6"/>
  </si>
  <si>
    <t>取引金額（円）</t>
    <phoneticPr fontId="6"/>
  </si>
  <si>
    <t>Trading Value(￥)</t>
    <phoneticPr fontId="6"/>
  </si>
  <si>
    <t>Contracts
Excercised(￥)</t>
    <phoneticPr fontId="6"/>
  </si>
  <si>
    <t>J-NET(￥)</t>
    <phoneticPr fontId="6"/>
  </si>
  <si>
    <t>Strategy(￥)</t>
    <phoneticPr fontId="6"/>
  </si>
  <si>
    <t>国債先物・金利先物相場表</t>
    <phoneticPr fontId="6"/>
  </si>
  <si>
    <t>JGB Futures・Interest Rate Futures Quotations</t>
    <phoneticPr fontId="6"/>
  </si>
  <si>
    <t>平均清算値段
（円/ポイント）</t>
    <phoneticPr fontId="6"/>
  </si>
  <si>
    <t>始　値
（円/ポイント）</t>
    <phoneticPr fontId="6"/>
  </si>
  <si>
    <t>高　値
（円/ポイント）</t>
    <phoneticPr fontId="6"/>
  </si>
  <si>
    <t>安　値
（円/ポイント）</t>
    <phoneticPr fontId="6"/>
  </si>
  <si>
    <t>終　値
（円/ポイント）</t>
    <phoneticPr fontId="6"/>
  </si>
  <si>
    <t>うちJ-NET取引（円/ポイント）</t>
    <phoneticPr fontId="6"/>
  </si>
  <si>
    <t>Open(￥/point)</t>
    <phoneticPr fontId="6"/>
  </si>
  <si>
    <t>High(￥/point)</t>
    <phoneticPr fontId="6"/>
  </si>
  <si>
    <t>J-NET(￥/point)</t>
    <phoneticPr fontId="6"/>
  </si>
  <si>
    <t>Low(￥/point)</t>
    <phoneticPr fontId="6"/>
  </si>
  <si>
    <t>Close(￥/point)</t>
    <phoneticPr fontId="6"/>
  </si>
  <si>
    <t>Average
Settlement
Price(￥/point)</t>
    <phoneticPr fontId="6"/>
  </si>
  <si>
    <t>2023/06</t>
  </si>
  <si>
    <t>中期国債先物</t>
  </si>
  <si>
    <t>5-year JGB Futures</t>
  </si>
  <si>
    <t>2022/09/13</t>
  </si>
  <si>
    <t>2023/06/13</t>
  </si>
  <si>
    <t>－</t>
  </si>
  <si>
    <t>*</t>
  </si>
  <si>
    <t>2023/09</t>
  </si>
  <si>
    <t>2022/12/14</t>
  </si>
  <si>
    <t>2023/09/12</t>
  </si>
  <si>
    <t>2023/12</t>
  </si>
  <si>
    <t>2023/03/14</t>
  </si>
  <si>
    <t>2023/12/13</t>
  </si>
  <si>
    <t>2024/03</t>
  </si>
  <si>
    <t>2023/06/14</t>
  </si>
  <si>
    <t>2024/03/13</t>
  </si>
  <si>
    <t>長期国債先物</t>
  </si>
  <si>
    <t>10-year JGB Futures</t>
  </si>
  <si>
    <t>01</t>
  </si>
  <si>
    <t>148.63</t>
  </si>
  <si>
    <t>13</t>
  </si>
  <si>
    <t>149.04</t>
  </si>
  <si>
    <t>149.0300</t>
  </si>
  <si>
    <t>148.50</t>
  </si>
  <si>
    <t>05</t>
  </si>
  <si>
    <t>148.5100</t>
  </si>
  <si>
    <t>149.03</t>
  </si>
  <si>
    <t>147.85</t>
  </si>
  <si>
    <t>27</t>
  </si>
  <si>
    <t>149.12</t>
  </si>
  <si>
    <t>149.0800</t>
  </si>
  <si>
    <t>147.76</t>
  </si>
  <si>
    <t>147.8000</t>
  </si>
  <si>
    <t>30</t>
  </si>
  <si>
    <t>148.55</t>
  </si>
  <si>
    <t>147.97</t>
  </si>
  <si>
    <t>19</t>
  </si>
  <si>
    <t>147.99</t>
  </si>
  <si>
    <t>14</t>
  </si>
  <si>
    <t>146.45</t>
  </si>
  <si>
    <t>147.32</t>
  </si>
  <si>
    <t>長期国債先物（現金決済型ミニ）</t>
  </si>
  <si>
    <t>mini-10-year JGB Futures (Cash-Settled)</t>
  </si>
  <si>
    <t>2023/06/12</t>
  </si>
  <si>
    <t>148.665</t>
  </si>
  <si>
    <t>12</t>
  </si>
  <si>
    <t>149.000</t>
  </si>
  <si>
    <t>148.520</t>
  </si>
  <si>
    <t>148.940</t>
  </si>
  <si>
    <t>2023/09/11</t>
  </si>
  <si>
    <t>147.900</t>
  </si>
  <si>
    <t>26</t>
  </si>
  <si>
    <t>149.030</t>
  </si>
  <si>
    <t>147.855</t>
  </si>
  <si>
    <t>148.550</t>
  </si>
  <si>
    <t>2023/12/12</t>
  </si>
  <si>
    <t>2024/03/12</t>
  </si>
  <si>
    <t>超長期国債先物（ミニ）</t>
  </si>
  <si>
    <t>mini-20-year JGB Futures</t>
  </si>
  <si>
    <t>TONA3か月金利先物</t>
  </si>
  <si>
    <t>3-Month TONA Futures</t>
  </si>
  <si>
    <t>2023/03</t>
  </si>
  <si>
    <t>2023/05/29</t>
  </si>
  <si>
    <t>2023/06/20</t>
  </si>
  <si>
    <t>100.0325</t>
  </si>
  <si>
    <t>15</t>
  </si>
  <si>
    <t>100.0400</t>
  </si>
  <si>
    <t>100.0275</t>
  </si>
  <si>
    <t>100.0375</t>
  </si>
  <si>
    <t>2023/09/19</t>
  </si>
  <si>
    <t>100.0425</t>
  </si>
  <si>
    <t>100.0925</t>
  </si>
  <si>
    <t>29</t>
  </si>
  <si>
    <t>100.0525</t>
  </si>
  <si>
    <t>2023/12/19</t>
  </si>
  <si>
    <t>100.0225</t>
  </si>
  <si>
    <t>06</t>
  </si>
  <si>
    <t>100.0075</t>
  </si>
  <si>
    <t>2024/03/19</t>
  </si>
  <si>
    <t>99.9850</t>
  </si>
  <si>
    <t>23</t>
  </si>
  <si>
    <t>99.9450</t>
  </si>
  <si>
    <t>100.0000</t>
  </si>
  <si>
    <t>2024/06/18</t>
  </si>
  <si>
    <t>02</t>
  </si>
  <si>
    <t>100.0025</t>
  </si>
  <si>
    <t>99.9350</t>
  </si>
  <si>
    <t>99.9775</t>
  </si>
  <si>
    <t>2024/06</t>
  </si>
  <si>
    <t>2024/09/17</t>
  </si>
  <si>
    <t>22</t>
  </si>
  <si>
    <t>99.9625</t>
  </si>
  <si>
    <t>28</t>
  </si>
  <si>
    <t>99.9650</t>
  </si>
  <si>
    <t>99.9475</t>
  </si>
  <si>
    <t>2024/09</t>
  </si>
  <si>
    <t>2024/12/17</t>
  </si>
  <si>
    <t>2024/12</t>
  </si>
  <si>
    <t>2025/03/18</t>
  </si>
  <si>
    <t>2025/03</t>
  </si>
  <si>
    <t>2025/06/17</t>
  </si>
  <si>
    <t>2025/06</t>
  </si>
  <si>
    <t>2025/09/16</t>
  </si>
  <si>
    <t>2025/09</t>
  </si>
  <si>
    <t>2025/12/16</t>
  </si>
  <si>
    <t>2025/12</t>
  </si>
  <si>
    <t>2026/03/17</t>
  </si>
  <si>
    <t>2026/03</t>
  </si>
  <si>
    <t>2026/06/16</t>
  </si>
  <si>
    <t>2026/06</t>
  </si>
  <si>
    <t>2026/09/15</t>
  </si>
  <si>
    <t>2026/09</t>
  </si>
  <si>
    <t>2026/12/15</t>
  </si>
  <si>
    <t>2026/12</t>
  </si>
  <si>
    <t>2027/03/16</t>
  </si>
  <si>
    <t>2027/03</t>
  </si>
  <si>
    <t>2027/06/15</t>
  </si>
  <si>
    <t>2027/06</t>
  </si>
  <si>
    <t>2027/09/14</t>
  </si>
  <si>
    <t>2027/09</t>
  </si>
  <si>
    <t>2027/12/14</t>
  </si>
  <si>
    <t>2027/12</t>
  </si>
  <si>
    <t>2028/03/14</t>
  </si>
  <si>
    <t>2028/03</t>
  </si>
  <si>
    <t>2023/06/21</t>
  </si>
  <si>
    <t>2028/06/20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</si>
</sst>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  <numFmt numFmtId="190" formatCode="#,##0.00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5"/>
      <name val="ＭＳ ゴシック"/>
      <family val="3"/>
      <charset val="128"/>
    </font>
    <font>
      <sz val="16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965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10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1" fillId="0" fontId="36" numFmtId="0"/>
    <xf applyAlignment="0" applyFill="0" applyNumberFormat="0" applyProtection="0" borderId="12" fillId="0" fontId="37" numFmtId="0"/>
    <xf applyAlignment="0" applyFill="0" applyNumberFormat="0" applyProtection="0" borderId="13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9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borderId="0" fillId="0" fontId="7" numFmtId="0"/>
    <xf applyAlignment="0" applyFill="0" applyNumberFormat="0" applyProtection="0" borderId="14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7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59">
    <xf borderId="0" fillId="0" fontId="0" numFmtId="0" xfId="0"/>
    <xf applyAlignment="1" applyBorder="1" applyFill="1" applyFont="1" borderId="45" fillId="0" fontId="93" numFmtId="0" xfId="1946">
      <alignment vertical="center" wrapText="1"/>
    </xf>
    <xf applyBorder="1" applyFill="1" applyFont="1" borderId="45" fillId="0" fontId="19" numFmtId="0" xfId="1946">
      <alignment vertical="center"/>
    </xf>
    <xf applyBorder="1" applyFill="1" applyFont="1" borderId="45" fillId="0" fontId="94" numFmtId="0" xfId="1946">
      <alignment vertical="center"/>
    </xf>
    <xf applyBorder="1" applyFill="1" applyFont="1" borderId="6" fillId="0" fontId="94" numFmtId="0" xfId="1946">
      <alignment vertical="center"/>
    </xf>
    <xf applyAlignment="1" applyBorder="1" applyFill="1" applyFont="1" borderId="19" fillId="0" fontId="93" numFmtId="0" xfId="1946">
      <alignment vertical="center" wrapText="1"/>
    </xf>
    <xf applyBorder="1" applyFill="1" applyFont="1" borderId="19" fillId="0" fontId="19" numFmtId="0" xfId="1946">
      <alignment vertical="center"/>
    </xf>
    <xf applyBorder="1" applyFill="1" applyFont="1" borderId="19" fillId="0" fontId="94" numFmtId="0" xfId="1946">
      <alignment vertical="center"/>
    </xf>
    <xf applyBorder="1" applyFill="1" applyFont="1" borderId="8" fillId="0" fontId="94" numFmtId="0" xfId="1946">
      <alignment vertical="center"/>
    </xf>
    <xf applyAlignment="1" applyBorder="1" applyFill="1" applyFont="1" borderId="29" fillId="0" fontId="7" numFmtId="0" xfId="1946">
      <alignment horizontal="center" vertical="center" wrapText="1"/>
    </xf>
    <xf applyAlignment="1" applyBorder="1" applyFill="1" applyFont="1" borderId="20" fillId="0" fontId="7" numFmtId="0" xfId="1946">
      <alignment horizontal="center" vertical="center" wrapText="1"/>
    </xf>
    <xf applyAlignment="1" applyBorder="1" applyFill="1" applyFont="1" borderId="43" fillId="0" fontId="7" numFmtId="0" xfId="1946">
      <alignment horizontal="center" vertical="center" wrapText="1"/>
    </xf>
    <xf applyAlignment="1" applyBorder="1" applyFill="1" applyFont="1" borderId="37" fillId="0" fontId="7" numFmtId="0" xfId="1946">
      <alignment horizontal="center" vertical="center" wrapText="1"/>
    </xf>
    <xf applyAlignment="1" applyBorder="1" applyFill="1" applyFont="1" borderId="22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38" fillId="0" fontId="7" numFmtId="0" xfId="1946">
      <alignment horizontal="center" vertical="center" wrapText="1"/>
    </xf>
    <xf applyAlignment="1" applyBorder="1" applyFill="1" applyFont="1" borderId="5" fillId="0" fontId="93" numFmtId="0" xfId="1946">
      <alignment vertical="center" wrapText="1"/>
    </xf>
    <xf applyAlignment="1" applyBorder="1" applyFill="1" applyFont="1" borderId="45" fillId="0" fontId="93" numFmtId="0" xfId="1946">
      <alignment vertical="center" wrapText="1"/>
    </xf>
    <xf applyAlignment="1" applyBorder="1" applyFill="1" applyFont="1" borderId="7" fillId="0" fontId="96" numFmtId="0" xfId="1946">
      <alignment vertical="center"/>
    </xf>
    <xf applyAlignment="1" applyBorder="1" applyFill="1" applyFont="1" borderId="19" fillId="0" fontId="96" numFmtId="0" xfId="1946">
      <alignment vertical="center"/>
    </xf>
    <xf applyAlignment="1" applyBorder="1" applyFill="1" applyFont="1" borderId="35" fillId="0" fontId="7" numFmtId="0" xfId="1946">
      <alignment horizontal="center" vertical="center" wrapText="1"/>
    </xf>
    <xf applyAlignment="1" applyBorder="1" applyFill="1" applyFont="1" borderId="37" fillId="0" fontId="7" numFmtId="0" xfId="1946">
      <alignment horizontal="center" vertical="center" wrapText="1"/>
    </xf>
    <xf applyAlignment="1" applyBorder="1" applyFill="1" applyFont="1" borderId="44" fillId="0" fontId="7" numFmtId="0" xfId="1946">
      <alignment horizontal="center" vertical="center" wrapText="1"/>
    </xf>
    <xf applyAlignment="1" applyBorder="1" applyFill="1" applyFont="1" borderId="26" fillId="0" fontId="7" numFmtId="0" xfId="1946">
      <alignment horizontal="center" vertical="center" wrapText="1"/>
    </xf>
    <xf applyAlignment="1" applyBorder="1" applyFill="1" applyFont="1" borderId="23" fillId="0" fontId="7" numFmtId="0" xfId="1946">
      <alignment horizontal="center" vertical="center" wrapText="1"/>
    </xf>
    <xf applyAlignment="1" applyBorder="1" applyFill="1" applyFont="1" borderId="20" fillId="0" fontId="7" numFmtId="0" xfId="1946">
      <alignment horizontal="center" vertical="center" wrapText="1"/>
    </xf>
    <xf applyAlignment="1" applyBorder="1" applyFill="1" applyFont="1" borderId="33" fillId="0" fontId="7" numFmtId="0" xfId="1946">
      <alignment horizontal="center" vertical="center" wrapText="1"/>
    </xf>
    <xf applyAlignment="1" applyBorder="1" applyFill="1" applyFont="1" borderId="34" fillId="0" fontId="7" numFmtId="0" xfId="1946">
      <alignment horizontal="center" vertical="center" wrapText="1"/>
    </xf>
    <xf applyAlignment="1" applyBorder="1" applyFill="1" applyFont="1" borderId="24" fillId="0" fontId="7" numFmtId="0" xfId="1946">
      <alignment horizontal="center" vertical="center" wrapText="1"/>
    </xf>
    <xf applyAlignment="1" applyBorder="1" applyFill="1" applyFont="1" borderId="27" fillId="0" fontId="7" numFmtId="0" xfId="1946">
      <alignment horizontal="center" vertical="center" wrapText="1"/>
    </xf>
    <xf applyAlignment="1" applyBorder="1" applyFill="1" applyFont="1" borderId="25" fillId="0" fontId="7" numFmtId="0" xfId="1946">
      <alignment horizontal="center" vertical="center" wrapText="1"/>
    </xf>
    <xf applyAlignment="1" applyBorder="1" applyFill="1" applyFont="1" borderId="28" fillId="0" fontId="7" numFmtId="0" xfId="1946">
      <alignment horizontal="center" vertical="center" wrapText="1"/>
    </xf>
    <xf applyAlignment="1" applyBorder="1" applyFill="1" applyFont="1" borderId="30" fillId="0" fontId="7" numFmtId="0" xfId="1946">
      <alignment horizontal="center" vertical="top" wrapText="1"/>
    </xf>
    <xf applyAlignment="1" applyBorder="1" applyFill="1" applyFont="1" borderId="31" fillId="0" fontId="7" numFmtId="0" xfId="1946">
      <alignment horizontal="center" vertical="top" wrapText="1"/>
    </xf>
    <xf applyAlignment="1" applyBorder="1" applyFill="1" applyFont="1" borderId="32" fillId="0" fontId="7" numFmtId="0" xfId="1946">
      <alignment horizontal="center" vertical="top" wrapText="1"/>
    </xf>
    <xf applyAlignment="1" applyBorder="1" applyFill="1" applyFont="1" borderId="41" fillId="0" fontId="7" numFmtId="0" xfId="1946">
      <alignment horizontal="center" vertical="center" wrapText="1"/>
    </xf>
    <xf applyAlignment="1" applyBorder="1" applyFill="1" applyFont="1" borderId="42" fillId="0" fontId="7" numFmtId="0" xfId="1946">
      <alignment horizontal="center" vertical="center" wrapText="1"/>
    </xf>
    <xf applyAlignment="1" applyBorder="1" applyFill="1" applyFont="1" borderId="39" fillId="0" fontId="7" numFmtId="0" xfId="1946">
      <alignment horizontal="center" vertical="center" wrapText="1"/>
    </xf>
    <xf applyAlignment="1" applyBorder="1" applyFill="1" applyFont="1" borderId="40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22" fillId="0" fontId="7" numFmtId="0" xfId="1946">
      <alignment horizontal="center" vertical="center" wrapText="1"/>
    </xf>
    <xf applyAlignment="1" applyBorder="1" applyFill="1" applyFont="1" borderId="36" fillId="0" fontId="7" numFmtId="0" xfId="1946">
      <alignment horizontal="center" vertical="center" wrapText="1"/>
    </xf>
    <xf applyAlignment="1" applyBorder="1" applyFill="1" applyFont="1" borderId="38" fillId="0" fontId="7" numFmtId="0" xfId="1946">
      <alignment horizontal="center" vertical="center" wrapText="1"/>
    </xf>
    <xf applyAlignment="1" applyBorder="1" applyFill="1" applyFont="1" borderId="22" fillId="0" fontId="95" numFmtId="0" xfId="1946">
      <alignment horizontal="center" vertical="center" wrapText="1"/>
    </xf>
    <xf applyAlignment="1" applyBorder="1" applyFill="1" applyFont="1" borderId="33" fillId="0" fontId="7" numFmtId="0" xfId="1946">
      <alignment horizontal="center" vertical="top" wrapText="1"/>
    </xf>
    <xf applyAlignment="1" applyBorder="1" applyFill="1" applyFont="1" borderId="45" fillId="0" fontId="7" numFmtId="0" xfId="1946">
      <alignment horizontal="center" vertical="top" wrapText="1"/>
    </xf>
    <xf applyAlignment="1" applyBorder="1" applyFill="1" applyFont="1" borderId="34" fillId="0" fontId="7" numFmtId="0" xfId="1946">
      <alignment horizontal="center" vertical="top" wrapText="1"/>
    </xf>
    <xf applyAlignment="1" applyBorder="1" applyFont="1" applyNumberFormat="1" borderId="37" fillId="0" fontId="7" numFmtId="49" xfId="1946">
      <alignment horizontal="left" vertical="center" wrapText="1"/>
    </xf>
    <xf applyAlignment="1" applyBorder="1" applyFont="1" applyNumberFormat="1" borderId="20" fillId="0" fontId="7" numFmtId="49" xfId="1946">
      <alignment horizontal="left" vertical="center" wrapText="1"/>
    </xf>
    <xf applyAlignment="1" applyBorder="1" applyFont="1" applyNumberFormat="1" borderId="21" fillId="0" fontId="7" numFmtId="49" xfId="1946">
      <alignment horizontal="left" vertical="center" wrapText="1"/>
    </xf>
    <xf applyAlignment="1" applyBorder="1" applyFont="1" applyNumberFormat="1" borderId="21" fillId="0" fontId="7" numFmtId="49" xfId="1946">
      <alignment horizontal="right" vertical="center" wrapText="1"/>
    </xf>
    <xf applyAlignment="1" applyBorder="1" applyFont="1" applyNumberFormat="1" borderId="22" fillId="0" fontId="7" numFmtId="49" xfId="1946">
      <alignment horizontal="right" vertical="center" wrapText="1"/>
    </xf>
    <xf applyAlignment="1" applyBorder="1" applyFont="1" applyNumberFormat="1" borderId="29" fillId="0" fontId="7" numFmtId="190" xfId="1946">
      <alignment horizontal="right" vertical="center" wrapText="1"/>
    </xf>
    <xf applyAlignment="1" applyBorder="1" applyFont="1" applyNumberFormat="1" borderId="22" fillId="0" fontId="7" numFmtId="190" xfId="1946">
      <alignment horizontal="right" vertical="center" wrapText="1"/>
    </xf>
    <xf applyAlignment="1" applyBorder="1" applyFont="1" applyNumberFormat="1" borderId="20" fillId="0" fontId="7" numFmtId="4" xfId="1946">
      <alignment horizontal="right" vertical="center" wrapText="1"/>
    </xf>
    <xf applyAlignment="1" applyBorder="1" applyFont="1" applyNumberFormat="1" borderId="20" fillId="0" fontId="7" numFmtId="3" xfId="1946">
      <alignment horizontal="right" vertical="center" wrapText="1"/>
    </xf>
    <xf applyAlignment="1" applyBorder="1" applyFont="1" applyNumberFormat="1" borderId="21" fillId="0" fontId="7" numFmtId="3" xfId="1946">
      <alignment horizontal="right" vertical="center" wrapText="1"/>
    </xf>
    <xf applyAlignment="1" applyBorder="1" applyFont="1" applyNumberFormat="1" borderId="22" fillId="0" fontId="7" numFmtId="3" xfId="1946">
      <alignment horizontal="right" vertical="center" wrapText="1"/>
    </xf>
    <xf applyAlignment="1" applyBorder="1" applyFont="1" applyNumberFormat="1" borderId="38" fillId="0" fontId="7" numFmtId="189" xfId="1946">
      <alignment horizontal="right" vertical="center" wrapText="1"/>
    </xf>
  </cellXfs>
  <cellStyles count="1965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8" xr:uid="{00000000-0005-0000-0000-000048030000}"/>
    <cellStyle name="桁区切り 7 3" xfId="1962" xr:uid="{00000000-0005-0000-0000-000049030000}"/>
    <cellStyle name="桁区切り 7 4" xfId="1952" xr:uid="{00000000-0005-0000-0000-00004A030000}"/>
    <cellStyle name="見出し 1 2" xfId="847" xr:uid="{00000000-0005-0000-0000-00004B030000}"/>
    <cellStyle name="見出し 1 3" xfId="848" xr:uid="{00000000-0005-0000-0000-00004C030000}"/>
    <cellStyle name="見出し 1 4" xfId="849" xr:uid="{00000000-0005-0000-0000-00004D030000}"/>
    <cellStyle name="見出し 1 5" xfId="850" xr:uid="{00000000-0005-0000-0000-00004E030000}"/>
    <cellStyle name="見出し 1 6" xfId="851" xr:uid="{00000000-0005-0000-0000-00004F030000}"/>
    <cellStyle name="見出し 1 7" xfId="852" xr:uid="{00000000-0005-0000-0000-000050030000}"/>
    <cellStyle name="見出し 1 8" xfId="853" xr:uid="{00000000-0005-0000-0000-000051030000}"/>
    <cellStyle name="見出し 1 9" xfId="854" xr:uid="{00000000-0005-0000-0000-000052030000}"/>
    <cellStyle name="見出し 2 2" xfId="855" xr:uid="{00000000-0005-0000-0000-000053030000}"/>
    <cellStyle name="見出し 2 3" xfId="856" xr:uid="{00000000-0005-0000-0000-000054030000}"/>
    <cellStyle name="見出し 2 4" xfId="857" xr:uid="{00000000-0005-0000-0000-000055030000}"/>
    <cellStyle name="見出し 2 5" xfId="858" xr:uid="{00000000-0005-0000-0000-000056030000}"/>
    <cellStyle name="見出し 2 6" xfId="859" xr:uid="{00000000-0005-0000-0000-000057030000}"/>
    <cellStyle name="見出し 2 7" xfId="860" xr:uid="{00000000-0005-0000-0000-000058030000}"/>
    <cellStyle name="見出し 2 8" xfId="861" xr:uid="{00000000-0005-0000-0000-000059030000}"/>
    <cellStyle name="見出し 2 9" xfId="862" xr:uid="{00000000-0005-0000-0000-00005A030000}"/>
    <cellStyle name="見出し 3 2" xfId="863" xr:uid="{00000000-0005-0000-0000-00005B030000}"/>
    <cellStyle name="見出し 3 3" xfId="864" xr:uid="{00000000-0005-0000-0000-00005C030000}"/>
    <cellStyle name="見出し 3 4" xfId="865" xr:uid="{00000000-0005-0000-0000-00005D030000}"/>
    <cellStyle name="見出し 3 5" xfId="866" xr:uid="{00000000-0005-0000-0000-00005E030000}"/>
    <cellStyle name="見出し 3 6" xfId="867" xr:uid="{00000000-0005-0000-0000-00005F030000}"/>
    <cellStyle name="見出し 3 7" xfId="868" xr:uid="{00000000-0005-0000-0000-000060030000}"/>
    <cellStyle name="見出し 3 8" xfId="869" xr:uid="{00000000-0005-0000-0000-000061030000}"/>
    <cellStyle name="見出し 3 9" xfId="870" xr:uid="{00000000-0005-0000-0000-000062030000}"/>
    <cellStyle name="見出し 4 2" xfId="871" xr:uid="{00000000-0005-0000-0000-000063030000}"/>
    <cellStyle name="見出し 4 3" xfId="872" xr:uid="{00000000-0005-0000-0000-000064030000}"/>
    <cellStyle name="見出し 4 4" xfId="873" xr:uid="{00000000-0005-0000-0000-000065030000}"/>
    <cellStyle name="見出し 4 5" xfId="874" xr:uid="{00000000-0005-0000-0000-000066030000}"/>
    <cellStyle name="見出し 4 6" xfId="875" xr:uid="{00000000-0005-0000-0000-000067030000}"/>
    <cellStyle name="見出し 4 7" xfId="876" xr:uid="{00000000-0005-0000-0000-000068030000}"/>
    <cellStyle name="見出し 4 8" xfId="877" xr:uid="{00000000-0005-0000-0000-000069030000}"/>
    <cellStyle name="見出し 4 9" xfId="878" xr:uid="{00000000-0005-0000-0000-00006A030000}"/>
    <cellStyle name="構成図作成用" xfId="879" xr:uid="{00000000-0005-0000-0000-00006B030000}"/>
    <cellStyle name="取り消し" xfId="8" xr:uid="{00000000-0005-0000-0000-00006C030000}"/>
    <cellStyle name="集計 2" xfId="880" xr:uid="{00000000-0005-0000-0000-00006D030000}"/>
    <cellStyle name="集計 2 2" xfId="881" xr:uid="{00000000-0005-0000-0000-00006E030000}"/>
    <cellStyle name="集計 2 2 2" xfId="882" xr:uid="{00000000-0005-0000-0000-00006F030000}"/>
    <cellStyle name="集計 2 2 2 2" xfId="883" xr:uid="{00000000-0005-0000-0000-000070030000}"/>
    <cellStyle name="集計 2 2 2 2 2" xfId="884" xr:uid="{00000000-0005-0000-0000-000071030000}"/>
    <cellStyle name="集計 2 2 2 3" xfId="885" xr:uid="{00000000-0005-0000-0000-000072030000}"/>
    <cellStyle name="集計 2 2 2 3 2" xfId="886" xr:uid="{00000000-0005-0000-0000-000073030000}"/>
    <cellStyle name="集計 2 2 2 4" xfId="887" xr:uid="{00000000-0005-0000-0000-000074030000}"/>
    <cellStyle name="集計 2 2 2 4 2" xfId="888" xr:uid="{00000000-0005-0000-0000-000075030000}"/>
    <cellStyle name="集計 2 2 2 5" xfId="889" xr:uid="{00000000-0005-0000-0000-000076030000}"/>
    <cellStyle name="集計 2 2 2 5 2" xfId="890" xr:uid="{00000000-0005-0000-0000-000077030000}"/>
    <cellStyle name="集計 2 2 2 6" xfId="891" xr:uid="{00000000-0005-0000-0000-000078030000}"/>
    <cellStyle name="集計 2 2 2 6 2" xfId="892" xr:uid="{00000000-0005-0000-0000-000079030000}"/>
    <cellStyle name="集計 2 2 2 7" xfId="893" xr:uid="{00000000-0005-0000-0000-00007A030000}"/>
    <cellStyle name="集計 2 2 3" xfId="894" xr:uid="{00000000-0005-0000-0000-00007B030000}"/>
    <cellStyle name="集計 2 2 3 2" xfId="895" xr:uid="{00000000-0005-0000-0000-00007C030000}"/>
    <cellStyle name="集計 2 3" xfId="896" xr:uid="{00000000-0005-0000-0000-00007D030000}"/>
    <cellStyle name="集計 2 3 2" xfId="897" xr:uid="{00000000-0005-0000-0000-00007E030000}"/>
    <cellStyle name="集計 2 3 2 2" xfId="898" xr:uid="{00000000-0005-0000-0000-00007F030000}"/>
    <cellStyle name="集計 2 3 3" xfId="899" xr:uid="{00000000-0005-0000-0000-000080030000}"/>
    <cellStyle name="集計 2 3 3 2" xfId="900" xr:uid="{00000000-0005-0000-0000-000081030000}"/>
    <cellStyle name="集計 2 3 4" xfId="901" xr:uid="{00000000-0005-0000-0000-000082030000}"/>
    <cellStyle name="集計 2 3 4 2" xfId="902" xr:uid="{00000000-0005-0000-0000-000083030000}"/>
    <cellStyle name="集計 2 3 5" xfId="903" xr:uid="{00000000-0005-0000-0000-000084030000}"/>
    <cellStyle name="集計 2 3 5 2" xfId="904" xr:uid="{00000000-0005-0000-0000-000085030000}"/>
    <cellStyle name="集計 2 3 6" xfId="905" xr:uid="{00000000-0005-0000-0000-000086030000}"/>
    <cellStyle name="集計 2 3 6 2" xfId="906" xr:uid="{00000000-0005-0000-0000-000087030000}"/>
    <cellStyle name="集計 2 3 7" xfId="907" xr:uid="{00000000-0005-0000-0000-000088030000}"/>
    <cellStyle name="集計 2 4" xfId="908" xr:uid="{00000000-0005-0000-0000-000089030000}"/>
    <cellStyle name="集計 2 4 2" xfId="909" xr:uid="{00000000-0005-0000-0000-00008A030000}"/>
    <cellStyle name="集計 3" xfId="910" xr:uid="{00000000-0005-0000-0000-00008B030000}"/>
    <cellStyle name="集計 3 2" xfId="911" xr:uid="{00000000-0005-0000-0000-00008C030000}"/>
    <cellStyle name="集計 3 2 2" xfId="912" xr:uid="{00000000-0005-0000-0000-00008D030000}"/>
    <cellStyle name="集計 3 2 2 2" xfId="913" xr:uid="{00000000-0005-0000-0000-00008E030000}"/>
    <cellStyle name="集計 3 2 3" xfId="914" xr:uid="{00000000-0005-0000-0000-00008F030000}"/>
    <cellStyle name="集計 3 2 3 2" xfId="915" xr:uid="{00000000-0005-0000-0000-000090030000}"/>
    <cellStyle name="集計 3 2 4" xfId="916" xr:uid="{00000000-0005-0000-0000-000091030000}"/>
    <cellStyle name="集計 3 2 4 2" xfId="917" xr:uid="{00000000-0005-0000-0000-000092030000}"/>
    <cellStyle name="集計 3 2 5" xfId="918" xr:uid="{00000000-0005-0000-0000-000093030000}"/>
    <cellStyle name="集計 3 2 5 2" xfId="919" xr:uid="{00000000-0005-0000-0000-000094030000}"/>
    <cellStyle name="集計 3 2 6" xfId="920" xr:uid="{00000000-0005-0000-0000-000095030000}"/>
    <cellStyle name="集計 3 2 6 2" xfId="921" xr:uid="{00000000-0005-0000-0000-000096030000}"/>
    <cellStyle name="集計 3 2 7" xfId="922" xr:uid="{00000000-0005-0000-0000-000097030000}"/>
    <cellStyle name="集計 3 3" xfId="923" xr:uid="{00000000-0005-0000-0000-000098030000}"/>
    <cellStyle name="集計 3 3 2" xfId="924" xr:uid="{00000000-0005-0000-0000-000099030000}"/>
    <cellStyle name="集計 3 4" xfId="925" xr:uid="{00000000-0005-0000-0000-00009A030000}"/>
    <cellStyle name="集計 4" xfId="926" xr:uid="{00000000-0005-0000-0000-00009B030000}"/>
    <cellStyle name="集計 4 2" xfId="927" xr:uid="{00000000-0005-0000-0000-00009C030000}"/>
    <cellStyle name="集計 4 2 2" xfId="928" xr:uid="{00000000-0005-0000-0000-00009D030000}"/>
    <cellStyle name="集計 4 3" xfId="929" xr:uid="{00000000-0005-0000-0000-00009E030000}"/>
    <cellStyle name="集計 4 3 2" xfId="930" xr:uid="{00000000-0005-0000-0000-00009F030000}"/>
    <cellStyle name="集計 4 4" xfId="931" xr:uid="{00000000-0005-0000-0000-0000A0030000}"/>
    <cellStyle name="集計 4 4 2" xfId="932" xr:uid="{00000000-0005-0000-0000-0000A1030000}"/>
    <cellStyle name="集計 4 5" xfId="933" xr:uid="{00000000-0005-0000-0000-0000A2030000}"/>
    <cellStyle name="集計 4 5 2" xfId="934" xr:uid="{00000000-0005-0000-0000-0000A3030000}"/>
    <cellStyle name="集計 4 6" xfId="935" xr:uid="{00000000-0005-0000-0000-0000A4030000}"/>
    <cellStyle name="集計 4 6 2" xfId="936" xr:uid="{00000000-0005-0000-0000-0000A5030000}"/>
    <cellStyle name="集計 4 7" xfId="937" xr:uid="{00000000-0005-0000-0000-0000A6030000}"/>
    <cellStyle name="集計 5" xfId="938" xr:uid="{00000000-0005-0000-0000-0000A7030000}"/>
    <cellStyle name="集計 6" xfId="939" xr:uid="{00000000-0005-0000-0000-0000A8030000}"/>
    <cellStyle name="集計 7" xfId="940" xr:uid="{00000000-0005-0000-0000-0000A9030000}"/>
    <cellStyle name="集計 8" xfId="941" xr:uid="{00000000-0005-0000-0000-0000AA030000}"/>
    <cellStyle name="集計 9" xfId="942" xr:uid="{00000000-0005-0000-0000-0000AB030000}"/>
    <cellStyle name="出力 2" xfId="943" xr:uid="{00000000-0005-0000-0000-0000AC030000}"/>
    <cellStyle name="出力 2 2" xfId="944" xr:uid="{00000000-0005-0000-0000-0000AD030000}"/>
    <cellStyle name="出力 2 2 2" xfId="945" xr:uid="{00000000-0005-0000-0000-0000AE030000}"/>
    <cellStyle name="出力 2 2 2 2" xfId="946" xr:uid="{00000000-0005-0000-0000-0000AF030000}"/>
    <cellStyle name="出力 2 2 2 2 2" xfId="947" xr:uid="{00000000-0005-0000-0000-0000B0030000}"/>
    <cellStyle name="出力 2 2 2 3" xfId="948" xr:uid="{00000000-0005-0000-0000-0000B1030000}"/>
    <cellStyle name="出力 2 2 2 3 2" xfId="949" xr:uid="{00000000-0005-0000-0000-0000B2030000}"/>
    <cellStyle name="出力 2 2 2 4" xfId="950" xr:uid="{00000000-0005-0000-0000-0000B3030000}"/>
    <cellStyle name="出力 2 2 2 4 2" xfId="951" xr:uid="{00000000-0005-0000-0000-0000B4030000}"/>
    <cellStyle name="出力 2 2 2 5" xfId="952" xr:uid="{00000000-0005-0000-0000-0000B5030000}"/>
    <cellStyle name="出力 2 2 2 5 2" xfId="953" xr:uid="{00000000-0005-0000-0000-0000B6030000}"/>
    <cellStyle name="出力 2 2 2 6" xfId="954" xr:uid="{00000000-0005-0000-0000-0000B7030000}"/>
    <cellStyle name="出力 2 2 2 6 2" xfId="955" xr:uid="{00000000-0005-0000-0000-0000B8030000}"/>
    <cellStyle name="出力 2 2 2 7" xfId="956" xr:uid="{00000000-0005-0000-0000-0000B9030000}"/>
    <cellStyle name="出力 2 2 3" xfId="957" xr:uid="{00000000-0005-0000-0000-0000BA030000}"/>
    <cellStyle name="出力 2 2 3 2" xfId="958" xr:uid="{00000000-0005-0000-0000-0000BB030000}"/>
    <cellStyle name="出力 2 3" xfId="959" xr:uid="{00000000-0005-0000-0000-0000BC030000}"/>
    <cellStyle name="出力 2 3 2" xfId="960" xr:uid="{00000000-0005-0000-0000-0000BD030000}"/>
    <cellStyle name="出力 2 3 2 2" xfId="961" xr:uid="{00000000-0005-0000-0000-0000BE030000}"/>
    <cellStyle name="出力 2 3 3" xfId="962" xr:uid="{00000000-0005-0000-0000-0000BF030000}"/>
    <cellStyle name="出力 2 3 3 2" xfId="963" xr:uid="{00000000-0005-0000-0000-0000C0030000}"/>
    <cellStyle name="出力 2 3 4" xfId="964" xr:uid="{00000000-0005-0000-0000-0000C1030000}"/>
    <cellStyle name="出力 2 3 4 2" xfId="965" xr:uid="{00000000-0005-0000-0000-0000C2030000}"/>
    <cellStyle name="出力 2 3 5" xfId="966" xr:uid="{00000000-0005-0000-0000-0000C3030000}"/>
    <cellStyle name="出力 2 3 5 2" xfId="967" xr:uid="{00000000-0005-0000-0000-0000C4030000}"/>
    <cellStyle name="出力 2 3 6" xfId="968" xr:uid="{00000000-0005-0000-0000-0000C5030000}"/>
    <cellStyle name="出力 2 3 6 2" xfId="969" xr:uid="{00000000-0005-0000-0000-0000C6030000}"/>
    <cellStyle name="出力 2 3 7" xfId="970" xr:uid="{00000000-0005-0000-0000-0000C7030000}"/>
    <cellStyle name="出力 2 4" xfId="971" xr:uid="{00000000-0005-0000-0000-0000C8030000}"/>
    <cellStyle name="出力 2 4 2" xfId="972" xr:uid="{00000000-0005-0000-0000-0000C9030000}"/>
    <cellStyle name="出力 3" xfId="973" xr:uid="{00000000-0005-0000-0000-0000CA030000}"/>
    <cellStyle name="出力 3 2" xfId="974" xr:uid="{00000000-0005-0000-0000-0000CB030000}"/>
    <cellStyle name="出力 3 2 2" xfId="975" xr:uid="{00000000-0005-0000-0000-0000CC030000}"/>
    <cellStyle name="出力 3 2 2 2" xfId="976" xr:uid="{00000000-0005-0000-0000-0000CD030000}"/>
    <cellStyle name="出力 3 2 3" xfId="977" xr:uid="{00000000-0005-0000-0000-0000CE030000}"/>
    <cellStyle name="出力 3 2 3 2" xfId="978" xr:uid="{00000000-0005-0000-0000-0000CF030000}"/>
    <cellStyle name="出力 3 2 4" xfId="979" xr:uid="{00000000-0005-0000-0000-0000D0030000}"/>
    <cellStyle name="出力 3 2 4 2" xfId="980" xr:uid="{00000000-0005-0000-0000-0000D1030000}"/>
    <cellStyle name="出力 3 2 5" xfId="981" xr:uid="{00000000-0005-0000-0000-0000D2030000}"/>
    <cellStyle name="出力 3 2 5 2" xfId="982" xr:uid="{00000000-0005-0000-0000-0000D3030000}"/>
    <cellStyle name="出力 3 2 6" xfId="983" xr:uid="{00000000-0005-0000-0000-0000D4030000}"/>
    <cellStyle name="出力 3 2 6 2" xfId="984" xr:uid="{00000000-0005-0000-0000-0000D5030000}"/>
    <cellStyle name="出力 3 2 7" xfId="985" xr:uid="{00000000-0005-0000-0000-0000D6030000}"/>
    <cellStyle name="出力 3 3" xfId="986" xr:uid="{00000000-0005-0000-0000-0000D7030000}"/>
    <cellStyle name="出力 3 3 2" xfId="987" xr:uid="{00000000-0005-0000-0000-0000D8030000}"/>
    <cellStyle name="出力 3 4" xfId="988" xr:uid="{00000000-0005-0000-0000-0000D9030000}"/>
    <cellStyle name="出力 4" xfId="989" xr:uid="{00000000-0005-0000-0000-0000DA030000}"/>
    <cellStyle name="出力 4 2" xfId="990" xr:uid="{00000000-0005-0000-0000-0000DB030000}"/>
    <cellStyle name="出力 4 2 2" xfId="991" xr:uid="{00000000-0005-0000-0000-0000DC030000}"/>
    <cellStyle name="出力 4 3" xfId="992" xr:uid="{00000000-0005-0000-0000-0000DD030000}"/>
    <cellStyle name="出力 4 3 2" xfId="993" xr:uid="{00000000-0005-0000-0000-0000DE030000}"/>
    <cellStyle name="出力 4 4" xfId="994" xr:uid="{00000000-0005-0000-0000-0000DF030000}"/>
    <cellStyle name="出力 4 4 2" xfId="995" xr:uid="{00000000-0005-0000-0000-0000E0030000}"/>
    <cellStyle name="出力 4 5" xfId="996" xr:uid="{00000000-0005-0000-0000-0000E1030000}"/>
    <cellStyle name="出力 4 5 2" xfId="997" xr:uid="{00000000-0005-0000-0000-0000E2030000}"/>
    <cellStyle name="出力 4 6" xfId="998" xr:uid="{00000000-0005-0000-0000-0000E3030000}"/>
    <cellStyle name="出力 4 6 2" xfId="999" xr:uid="{00000000-0005-0000-0000-0000E4030000}"/>
    <cellStyle name="出力 4 7" xfId="1000" xr:uid="{00000000-0005-0000-0000-0000E5030000}"/>
    <cellStyle name="出力 5" xfId="1001" xr:uid="{00000000-0005-0000-0000-0000E6030000}"/>
    <cellStyle name="出力 6" xfId="1002" xr:uid="{00000000-0005-0000-0000-0000E7030000}"/>
    <cellStyle name="出力 7" xfId="1003" xr:uid="{00000000-0005-0000-0000-0000E8030000}"/>
    <cellStyle name="出力 8" xfId="1004" xr:uid="{00000000-0005-0000-0000-0000E9030000}"/>
    <cellStyle name="出力 9" xfId="1005" xr:uid="{00000000-0005-0000-0000-0000EA030000}"/>
    <cellStyle name="人月" xfId="1006" xr:uid="{00000000-0005-0000-0000-0000EB030000}"/>
    <cellStyle name="人月 2" xfId="1941" xr:uid="{00000000-0005-0000-0000-0000EC030000}"/>
    <cellStyle name="人月 3" xfId="1940" xr:uid="{00000000-0005-0000-0000-0000ED030000}"/>
    <cellStyle name="説明文 2" xfId="1007" xr:uid="{00000000-0005-0000-0000-0000EE030000}"/>
    <cellStyle name="説明文 3" xfId="1008" xr:uid="{00000000-0005-0000-0000-0000EF030000}"/>
    <cellStyle name="説明文 4" xfId="1009" xr:uid="{00000000-0005-0000-0000-0000F0030000}"/>
    <cellStyle name="説明文 5" xfId="1010" xr:uid="{00000000-0005-0000-0000-0000F1030000}"/>
    <cellStyle name="説明文 6" xfId="1011" xr:uid="{00000000-0005-0000-0000-0000F2030000}"/>
    <cellStyle name="説明文 7" xfId="1012" xr:uid="{00000000-0005-0000-0000-0000F3030000}"/>
    <cellStyle name="説明文 8" xfId="1013" xr:uid="{00000000-0005-0000-0000-0000F4030000}"/>
    <cellStyle name="説明文 9" xfId="1014" xr:uid="{00000000-0005-0000-0000-0000F5030000}"/>
    <cellStyle name="脱浦 [0.00]_laroux" xfId="1015" xr:uid="{00000000-0005-0000-0000-0000F6030000}"/>
    <cellStyle name="脱浦_laroux" xfId="1016" xr:uid="{00000000-0005-0000-0000-0000F7030000}"/>
    <cellStyle name="通貨 [0.00" xfId="1017" xr:uid="{00000000-0005-0000-0000-0000F8030000}"/>
    <cellStyle name="通貨 [0.00 2" xfId="1018" xr:uid="{00000000-0005-0000-0000-0000F9030000}"/>
    <cellStyle name="通貨 [0.00 3" xfId="1019" xr:uid="{00000000-0005-0000-0000-0000FA030000}"/>
    <cellStyle name="通貨 [0.00 4" xfId="1020" xr:uid="{00000000-0005-0000-0000-0000FB030000}"/>
    <cellStyle name="通貨 [0.00 5" xfId="1021" xr:uid="{00000000-0005-0000-0000-0000FC030000}"/>
    <cellStyle name="通貨 [0.00 6" xfId="1022" xr:uid="{00000000-0005-0000-0000-0000FD030000}"/>
    <cellStyle name="通貨 2" xfId="1023" xr:uid="{00000000-0005-0000-0000-0000FE030000}"/>
    <cellStyle name="通貨 2 2" xfId="1024" xr:uid="{00000000-0005-0000-0000-0000FF030000}"/>
    <cellStyle name="通貨 2 2 2" xfId="1025" xr:uid="{00000000-0005-0000-0000-000000040000}"/>
    <cellStyle name="通貨 2 2 3" xfId="1026" xr:uid="{00000000-0005-0000-0000-000001040000}"/>
    <cellStyle name="通貨 2 3" xfId="1027" xr:uid="{00000000-0005-0000-0000-000002040000}"/>
    <cellStyle name="通貨 2 4" xfId="1028" xr:uid="{00000000-0005-0000-0000-000003040000}"/>
    <cellStyle name="通貨 2 5" xfId="1029" xr:uid="{00000000-0005-0000-0000-000004040000}"/>
    <cellStyle name="通貨 3" xfId="1030" xr:uid="{00000000-0005-0000-0000-000005040000}"/>
    <cellStyle name="入力 2" xfId="1031" xr:uid="{00000000-0005-0000-0000-000006040000}"/>
    <cellStyle name="入力 2 2" xfId="1032" xr:uid="{00000000-0005-0000-0000-000007040000}"/>
    <cellStyle name="入力 2 2 2" xfId="1033" xr:uid="{00000000-0005-0000-0000-000008040000}"/>
    <cellStyle name="入力 2 2 2 2" xfId="1034" xr:uid="{00000000-0005-0000-0000-000009040000}"/>
    <cellStyle name="入力 2 2 2 2 2" xfId="1035" xr:uid="{00000000-0005-0000-0000-00000A040000}"/>
    <cellStyle name="入力 2 2 2 3" xfId="1036" xr:uid="{00000000-0005-0000-0000-00000B040000}"/>
    <cellStyle name="入力 2 2 2 3 2" xfId="1037" xr:uid="{00000000-0005-0000-0000-00000C040000}"/>
    <cellStyle name="入力 2 2 2 4" xfId="1038" xr:uid="{00000000-0005-0000-0000-00000D040000}"/>
    <cellStyle name="入力 2 2 2 4 2" xfId="1039" xr:uid="{00000000-0005-0000-0000-00000E040000}"/>
    <cellStyle name="入力 2 2 2 5" xfId="1040" xr:uid="{00000000-0005-0000-0000-00000F040000}"/>
    <cellStyle name="入力 2 2 2 5 2" xfId="1041" xr:uid="{00000000-0005-0000-0000-000010040000}"/>
    <cellStyle name="入力 2 2 2 6" xfId="1042" xr:uid="{00000000-0005-0000-0000-000011040000}"/>
    <cellStyle name="入力 2 2 2 6 2" xfId="1043" xr:uid="{00000000-0005-0000-0000-000012040000}"/>
    <cellStyle name="入力 2 2 2 7" xfId="1044" xr:uid="{00000000-0005-0000-0000-000013040000}"/>
    <cellStyle name="入力 2 2 3" xfId="1045" xr:uid="{00000000-0005-0000-0000-000014040000}"/>
    <cellStyle name="入力 2 2 3 2" xfId="1046" xr:uid="{00000000-0005-0000-0000-000015040000}"/>
    <cellStyle name="入力 2 2 4" xfId="1047" xr:uid="{00000000-0005-0000-0000-000016040000}"/>
    <cellStyle name="入力 2 3" xfId="1048" xr:uid="{00000000-0005-0000-0000-000017040000}"/>
    <cellStyle name="入力 2 3 2" xfId="1049" xr:uid="{00000000-0005-0000-0000-000018040000}"/>
    <cellStyle name="入力 2 3 2 2" xfId="1050" xr:uid="{00000000-0005-0000-0000-000019040000}"/>
    <cellStyle name="入力 2 3 3" xfId="1051" xr:uid="{00000000-0005-0000-0000-00001A040000}"/>
    <cellStyle name="入力 2 3 3 2" xfId="1052" xr:uid="{00000000-0005-0000-0000-00001B040000}"/>
    <cellStyle name="入力 2 3 4" xfId="1053" xr:uid="{00000000-0005-0000-0000-00001C040000}"/>
    <cellStyle name="入力 2 3 4 2" xfId="1054" xr:uid="{00000000-0005-0000-0000-00001D040000}"/>
    <cellStyle name="入力 2 3 5" xfId="1055" xr:uid="{00000000-0005-0000-0000-00001E040000}"/>
    <cellStyle name="入力 2 3 5 2" xfId="1056" xr:uid="{00000000-0005-0000-0000-00001F040000}"/>
    <cellStyle name="入力 2 3 6" xfId="1057" xr:uid="{00000000-0005-0000-0000-000020040000}"/>
    <cellStyle name="入力 2 3 6 2" xfId="1058" xr:uid="{00000000-0005-0000-0000-000021040000}"/>
    <cellStyle name="入力 2 3 7" xfId="1059" xr:uid="{00000000-0005-0000-0000-000022040000}"/>
    <cellStyle name="入力 2 4" xfId="1060" xr:uid="{00000000-0005-0000-0000-000023040000}"/>
    <cellStyle name="入力 2 4 2" xfId="1061" xr:uid="{00000000-0005-0000-0000-000024040000}"/>
    <cellStyle name="入力 2 5" xfId="1062" xr:uid="{00000000-0005-0000-0000-000025040000}"/>
    <cellStyle name="入力 3" xfId="1063" xr:uid="{00000000-0005-0000-0000-000026040000}"/>
    <cellStyle name="入力 3 2" xfId="1064" xr:uid="{00000000-0005-0000-0000-000027040000}"/>
    <cellStyle name="入力 3 2 2" xfId="1065" xr:uid="{00000000-0005-0000-0000-000028040000}"/>
    <cellStyle name="入力 3 2 2 2" xfId="1066" xr:uid="{00000000-0005-0000-0000-000029040000}"/>
    <cellStyle name="入力 3 2 3" xfId="1067" xr:uid="{00000000-0005-0000-0000-00002A040000}"/>
    <cellStyle name="入力 3 2 3 2" xfId="1068" xr:uid="{00000000-0005-0000-0000-00002B040000}"/>
    <cellStyle name="入力 3 2 4" xfId="1069" xr:uid="{00000000-0005-0000-0000-00002C040000}"/>
    <cellStyle name="入力 3 2 4 2" xfId="1070" xr:uid="{00000000-0005-0000-0000-00002D040000}"/>
    <cellStyle name="入力 3 2 5" xfId="1071" xr:uid="{00000000-0005-0000-0000-00002E040000}"/>
    <cellStyle name="入力 3 2 5 2" xfId="1072" xr:uid="{00000000-0005-0000-0000-00002F040000}"/>
    <cellStyle name="入力 3 2 6" xfId="1073" xr:uid="{00000000-0005-0000-0000-000030040000}"/>
    <cellStyle name="入力 3 2 6 2" xfId="1074" xr:uid="{00000000-0005-0000-0000-000031040000}"/>
    <cellStyle name="入力 3 2 7" xfId="1075" xr:uid="{00000000-0005-0000-0000-000032040000}"/>
    <cellStyle name="入力 3 3" xfId="1076" xr:uid="{00000000-0005-0000-0000-000033040000}"/>
    <cellStyle name="入力 3 3 2" xfId="1077" xr:uid="{00000000-0005-0000-0000-000034040000}"/>
    <cellStyle name="入力 3 4" xfId="1078" xr:uid="{00000000-0005-0000-0000-000035040000}"/>
    <cellStyle name="入力 4" xfId="1079" xr:uid="{00000000-0005-0000-0000-000036040000}"/>
    <cellStyle name="入力 4 2" xfId="1080" xr:uid="{00000000-0005-0000-0000-000037040000}"/>
    <cellStyle name="入力 4 2 2" xfId="1081" xr:uid="{00000000-0005-0000-0000-000038040000}"/>
    <cellStyle name="入力 4 3" xfId="1082" xr:uid="{00000000-0005-0000-0000-000039040000}"/>
    <cellStyle name="入力 4 3 2" xfId="1083" xr:uid="{00000000-0005-0000-0000-00003A040000}"/>
    <cellStyle name="入力 4 4" xfId="1084" xr:uid="{00000000-0005-0000-0000-00003B040000}"/>
    <cellStyle name="入力 4 4 2" xfId="1085" xr:uid="{00000000-0005-0000-0000-00003C040000}"/>
    <cellStyle name="入力 4 5" xfId="1086" xr:uid="{00000000-0005-0000-0000-00003D040000}"/>
    <cellStyle name="入力 4 5 2" xfId="1087" xr:uid="{00000000-0005-0000-0000-00003E040000}"/>
    <cellStyle name="入力 4 6" xfId="1088" xr:uid="{00000000-0005-0000-0000-00003F040000}"/>
    <cellStyle name="入力 4 6 2" xfId="1089" xr:uid="{00000000-0005-0000-0000-000040040000}"/>
    <cellStyle name="入力 4 7" xfId="1090" xr:uid="{00000000-0005-0000-0000-000041040000}"/>
    <cellStyle name="入力 5" xfId="1091" xr:uid="{00000000-0005-0000-0000-000042040000}"/>
    <cellStyle name="入力 6" xfId="1092" xr:uid="{00000000-0005-0000-0000-000043040000}"/>
    <cellStyle name="入力 7" xfId="1093" xr:uid="{00000000-0005-0000-0000-000044040000}"/>
    <cellStyle name="入力 8" xfId="1094" xr:uid="{00000000-0005-0000-0000-000045040000}"/>
    <cellStyle name="入力 9" xfId="1095" xr:uid="{00000000-0005-0000-0000-000046040000}"/>
    <cellStyle builtinId="0" name="標準" xfId="0"/>
    <cellStyle name="標準 10" xfId="1096" xr:uid="{00000000-0005-0000-0000-000048040000}"/>
    <cellStyle name="標準 10 2" xfId="1097" xr:uid="{00000000-0005-0000-0000-000049040000}"/>
    <cellStyle name="標準 10 3" xfId="14" xr:uid="{00000000-0005-0000-0000-00004A040000}"/>
    <cellStyle name="標準 10 4" xfId="1098" xr:uid="{00000000-0005-0000-0000-00004B040000}"/>
    <cellStyle name="標準 10 5" xfId="1099" xr:uid="{00000000-0005-0000-0000-00004C040000}"/>
    <cellStyle name="標準 100" xfId="1100" xr:uid="{00000000-0005-0000-0000-00004D040000}"/>
    <cellStyle name="標準 100 2" xfId="1101" xr:uid="{00000000-0005-0000-0000-00004E040000}"/>
    <cellStyle name="標準 100 2 2" xfId="1102" xr:uid="{00000000-0005-0000-0000-00004F040000}"/>
    <cellStyle name="標準 100 2 2 2" xfId="1103" xr:uid="{00000000-0005-0000-0000-000050040000}"/>
    <cellStyle name="標準 100 2 2 3" xfId="1104" xr:uid="{00000000-0005-0000-0000-000051040000}"/>
    <cellStyle name="標準 100 2 2 4" xfId="1105" xr:uid="{00000000-0005-0000-0000-000052040000}"/>
    <cellStyle name="標準 100 2 3" xfId="1106" xr:uid="{00000000-0005-0000-0000-000053040000}"/>
    <cellStyle name="標準 100 2 4" xfId="1107" xr:uid="{00000000-0005-0000-0000-000054040000}"/>
    <cellStyle name="標準 100 2 5" xfId="1108" xr:uid="{00000000-0005-0000-0000-000055040000}"/>
    <cellStyle name="標準 100 3" xfId="1109" xr:uid="{00000000-0005-0000-0000-000056040000}"/>
    <cellStyle name="標準 100 3 2" xfId="1110" xr:uid="{00000000-0005-0000-0000-000057040000}"/>
    <cellStyle name="標準 100 3 3" xfId="1111" xr:uid="{00000000-0005-0000-0000-000058040000}"/>
    <cellStyle name="標準 100 3 4" xfId="1112" xr:uid="{00000000-0005-0000-0000-000059040000}"/>
    <cellStyle name="標準 100 4" xfId="1113" xr:uid="{00000000-0005-0000-0000-00005A040000}"/>
    <cellStyle name="標準 100 5" xfId="1114" xr:uid="{00000000-0005-0000-0000-00005B040000}"/>
    <cellStyle name="標準 100 6" xfId="1115" xr:uid="{00000000-0005-0000-0000-00005C040000}"/>
    <cellStyle name="標準 101" xfId="1116" xr:uid="{00000000-0005-0000-0000-00005D040000}"/>
    <cellStyle name="標準 102" xfId="1117" xr:uid="{00000000-0005-0000-0000-00005E040000}"/>
    <cellStyle name="標準 102 2" xfId="1118" xr:uid="{00000000-0005-0000-0000-00005F040000}"/>
    <cellStyle name="標準 102 2 2" xfId="1119" xr:uid="{00000000-0005-0000-0000-000060040000}"/>
    <cellStyle name="標準 102 2 3" xfId="1120" xr:uid="{00000000-0005-0000-0000-000061040000}"/>
    <cellStyle name="標準 102 2 4" xfId="1121" xr:uid="{00000000-0005-0000-0000-000062040000}"/>
    <cellStyle name="標準 102 3" xfId="1122" xr:uid="{00000000-0005-0000-0000-000063040000}"/>
    <cellStyle name="標準 102 4" xfId="1123" xr:uid="{00000000-0005-0000-0000-000064040000}"/>
    <cellStyle name="標準 102 5" xfId="1124" xr:uid="{00000000-0005-0000-0000-000065040000}"/>
    <cellStyle name="標準 103" xfId="1125" xr:uid="{00000000-0005-0000-0000-000066040000}"/>
    <cellStyle name="標準 104" xfId="1126" xr:uid="{00000000-0005-0000-0000-000067040000}"/>
    <cellStyle name="標準 104 2" xfId="1127" xr:uid="{00000000-0005-0000-0000-000068040000}"/>
    <cellStyle name="標準 104 3" xfId="1128" xr:uid="{00000000-0005-0000-0000-000069040000}"/>
    <cellStyle name="標準 104 4" xfId="1129" xr:uid="{00000000-0005-0000-0000-00006A040000}"/>
    <cellStyle name="標準 105" xfId="1130" xr:uid="{00000000-0005-0000-0000-00006B040000}"/>
    <cellStyle name="標準 106" xfId="1131" xr:uid="{00000000-0005-0000-0000-00006C040000}"/>
    <cellStyle name="標準 107" xfId="1132" xr:uid="{00000000-0005-0000-0000-00006D040000}"/>
    <cellStyle name="標準 108" xfId="1133" xr:uid="{00000000-0005-0000-0000-00006E040000}"/>
    <cellStyle name="標準 109" xfId="1134" xr:uid="{00000000-0005-0000-0000-00006F040000}"/>
    <cellStyle name="標準 11" xfId="1135" xr:uid="{00000000-0005-0000-0000-000070040000}"/>
    <cellStyle name="標準 11 2" xfId="1136" xr:uid="{00000000-0005-0000-0000-000071040000}"/>
    <cellStyle name="標準 11 3" xfId="1137" xr:uid="{00000000-0005-0000-0000-000072040000}"/>
    <cellStyle name="標準 110" xfId="1138" xr:uid="{00000000-0005-0000-0000-000073040000}"/>
    <cellStyle name="標準 111" xfId="1139" xr:uid="{00000000-0005-0000-0000-000074040000}"/>
    <cellStyle name="標準 112" xfId="1140" xr:uid="{00000000-0005-0000-0000-000075040000}"/>
    <cellStyle name="標準 113" xfId="1141" xr:uid="{00000000-0005-0000-0000-000076040000}"/>
    <cellStyle name="標準 114" xfId="1142" xr:uid="{00000000-0005-0000-0000-000077040000}"/>
    <cellStyle name="標準 115" xfId="1143" xr:uid="{00000000-0005-0000-0000-000078040000}"/>
    <cellStyle name="標準 116" xfId="1144" xr:uid="{00000000-0005-0000-0000-000079040000}"/>
    <cellStyle name="標準 117" xfId="1145" xr:uid="{00000000-0005-0000-0000-00007A040000}"/>
    <cellStyle name="標準 118" xfId="1146" xr:uid="{00000000-0005-0000-0000-00007B040000}"/>
    <cellStyle name="標準 119" xfId="1147" xr:uid="{00000000-0005-0000-0000-00007C040000}"/>
    <cellStyle name="標準 12" xfId="1148" xr:uid="{00000000-0005-0000-0000-00007D040000}"/>
    <cellStyle name="標準 12 2" xfId="1149" xr:uid="{00000000-0005-0000-0000-00007E040000}"/>
    <cellStyle name="標準 12 2 2" xfId="1150" xr:uid="{00000000-0005-0000-0000-00007F040000}"/>
    <cellStyle name="標準 12 2 3" xfId="1151" xr:uid="{00000000-0005-0000-0000-000080040000}"/>
    <cellStyle name="標準 12 3" xfId="1152" xr:uid="{00000000-0005-0000-0000-000081040000}"/>
    <cellStyle name="標準 12 3 2" xfId="1153" xr:uid="{00000000-0005-0000-0000-000082040000}"/>
    <cellStyle name="標準 12 3 3" xfId="1154" xr:uid="{00000000-0005-0000-0000-000083040000}"/>
    <cellStyle name="標準 120" xfId="1155" xr:uid="{00000000-0005-0000-0000-000084040000}"/>
    <cellStyle name="標準 121" xfId="1156" xr:uid="{00000000-0005-0000-0000-000085040000}"/>
    <cellStyle name="標準 122" xfId="1157" xr:uid="{00000000-0005-0000-0000-000086040000}"/>
    <cellStyle name="標準 123" xfId="1158" xr:uid="{00000000-0005-0000-0000-000087040000}"/>
    <cellStyle name="標準 124" xfId="1159" xr:uid="{00000000-0005-0000-0000-000088040000}"/>
    <cellStyle name="標準 125" xfId="1160" xr:uid="{00000000-0005-0000-0000-000089040000}"/>
    <cellStyle name="標準 126" xfId="1161" xr:uid="{00000000-0005-0000-0000-00008A040000}"/>
    <cellStyle name="標準 127" xfId="1162" xr:uid="{00000000-0005-0000-0000-00008B040000}"/>
    <cellStyle name="標準 128" xfId="1163" xr:uid="{00000000-0005-0000-0000-00008C040000}"/>
    <cellStyle name="標準 129" xfId="1164" xr:uid="{00000000-0005-0000-0000-00008D040000}"/>
    <cellStyle name="標準 13" xfId="1165" xr:uid="{00000000-0005-0000-0000-00008E040000}"/>
    <cellStyle name="標準 13 2" xfId="1166" xr:uid="{00000000-0005-0000-0000-00008F040000}"/>
    <cellStyle name="標準 13 3" xfId="1167" xr:uid="{00000000-0005-0000-0000-000090040000}"/>
    <cellStyle name="標準 13 4" xfId="1168" xr:uid="{00000000-0005-0000-0000-000091040000}"/>
    <cellStyle name="標準 13 5" xfId="1169" xr:uid="{00000000-0005-0000-0000-000092040000}"/>
    <cellStyle name="標準 130" xfId="1170" xr:uid="{00000000-0005-0000-0000-000093040000}"/>
    <cellStyle name="標準 131" xfId="1171" xr:uid="{00000000-0005-0000-0000-000094040000}"/>
    <cellStyle name="標準 132" xfId="1937" xr:uid="{00000000-0005-0000-0000-000095040000}"/>
    <cellStyle name="標準 132 2" xfId="1943" xr:uid="{00000000-0005-0000-0000-000096040000}"/>
    <cellStyle name="標準 132 2 2" xfId="1956" xr:uid="{00000000-0005-0000-0000-000097040000}"/>
    <cellStyle name="標準 132 2 3" xfId="1964" xr:uid="{00000000-0005-0000-0000-000098040000}"/>
    <cellStyle name="標準 132 2 4" xfId="1950" xr:uid="{00000000-0005-0000-0000-000099040000}"/>
    <cellStyle name="標準 132 3" xfId="1954" xr:uid="{00000000-0005-0000-0000-00009A040000}"/>
    <cellStyle name="標準 132 4" xfId="1960" xr:uid="{00000000-0005-0000-0000-00009B040000}"/>
    <cellStyle name="標準 132 5" xfId="1948" xr:uid="{00000000-0005-0000-0000-00009C040000}"/>
    <cellStyle name="標準 133" xfId="1944" xr:uid="{00000000-0005-0000-0000-00009D040000}"/>
    <cellStyle name="標準 133 2" xfId="1957" xr:uid="{00000000-0005-0000-0000-00009E040000}"/>
    <cellStyle name="標準 133 3" xfId="1961" xr:uid="{00000000-0005-0000-0000-00009F040000}"/>
    <cellStyle name="標準 133 4" xfId="1951" xr:uid="{00000000-0005-0000-0000-0000A0040000}"/>
    <cellStyle name="標準 134" xfId="1946" xr:uid="{00000000-0005-0000-0000-0000A1040000}"/>
    <cellStyle name="標準 136" xfId="1172" xr:uid="{00000000-0005-0000-0000-0000A2040000}"/>
    <cellStyle name="標準 14" xfId="1173" xr:uid="{00000000-0005-0000-0000-0000A3040000}"/>
    <cellStyle name="標準 14 2" xfId="1174" xr:uid="{00000000-0005-0000-0000-0000A4040000}"/>
    <cellStyle name="標準 14 2 2" xfId="1175" xr:uid="{00000000-0005-0000-0000-0000A5040000}"/>
    <cellStyle name="標準 14 2 3" xfId="1176" xr:uid="{00000000-0005-0000-0000-0000A6040000}"/>
    <cellStyle name="標準 14 3" xfId="1177" xr:uid="{00000000-0005-0000-0000-0000A7040000}"/>
    <cellStyle name="標準 14 4" xfId="1178" xr:uid="{00000000-0005-0000-0000-0000A8040000}"/>
    <cellStyle name="標準 15" xfId="1179" xr:uid="{00000000-0005-0000-0000-0000A9040000}"/>
    <cellStyle name="標準 15 2" xfId="1180" xr:uid="{00000000-0005-0000-0000-0000AA040000}"/>
    <cellStyle name="標準 15 2 2" xfId="1181" xr:uid="{00000000-0005-0000-0000-0000AB040000}"/>
    <cellStyle name="標準 15 2 3" xfId="1182" xr:uid="{00000000-0005-0000-0000-0000AC040000}"/>
    <cellStyle name="標準 15 3" xfId="1183" xr:uid="{00000000-0005-0000-0000-0000AD040000}"/>
    <cellStyle name="標準 15 4" xfId="1184" xr:uid="{00000000-0005-0000-0000-0000AE040000}"/>
    <cellStyle name="標準 15 5" xfId="1185" xr:uid="{00000000-0005-0000-0000-0000AF040000}"/>
    <cellStyle name="標準 15 6" xfId="1186" xr:uid="{00000000-0005-0000-0000-0000B0040000}"/>
    <cellStyle name="標準 16" xfId="1187" xr:uid="{00000000-0005-0000-0000-0000B1040000}"/>
    <cellStyle name="標準 16 2" xfId="1188" xr:uid="{00000000-0005-0000-0000-0000B2040000}"/>
    <cellStyle name="標準 16 2 2" xfId="1189" xr:uid="{00000000-0005-0000-0000-0000B3040000}"/>
    <cellStyle name="標準 16 2 3" xfId="1190" xr:uid="{00000000-0005-0000-0000-0000B4040000}"/>
    <cellStyle name="標準 16 3" xfId="1191" xr:uid="{00000000-0005-0000-0000-0000B5040000}"/>
    <cellStyle name="標準 16 4" xfId="1192" xr:uid="{00000000-0005-0000-0000-0000B6040000}"/>
    <cellStyle name="標準 16 5" xfId="1193" xr:uid="{00000000-0005-0000-0000-0000B7040000}"/>
    <cellStyle name="標準 17" xfId="1194" xr:uid="{00000000-0005-0000-0000-0000B8040000}"/>
    <cellStyle name="標準 17 2" xfId="1195" xr:uid="{00000000-0005-0000-0000-0000B9040000}"/>
    <cellStyle name="標準 17 2 2" xfId="1196" xr:uid="{00000000-0005-0000-0000-0000BA040000}"/>
    <cellStyle name="標準 17 2 3" xfId="1197" xr:uid="{00000000-0005-0000-0000-0000BB040000}"/>
    <cellStyle name="標準 17 3" xfId="1198" xr:uid="{00000000-0005-0000-0000-0000BC040000}"/>
    <cellStyle name="標準 17 4" xfId="1199" xr:uid="{00000000-0005-0000-0000-0000BD040000}"/>
    <cellStyle name="標準 17 5" xfId="1200" xr:uid="{00000000-0005-0000-0000-0000BE040000}"/>
    <cellStyle name="標準 18" xfId="1201" xr:uid="{00000000-0005-0000-0000-0000BF040000}"/>
    <cellStyle name="標準 18 2" xfId="1202" xr:uid="{00000000-0005-0000-0000-0000C0040000}"/>
    <cellStyle name="標準 18 2 2" xfId="1203" xr:uid="{00000000-0005-0000-0000-0000C1040000}"/>
    <cellStyle name="標準 18 2 3" xfId="1204" xr:uid="{00000000-0005-0000-0000-0000C2040000}"/>
    <cellStyle name="標準 18 2 4" xfId="1205" xr:uid="{00000000-0005-0000-0000-0000C3040000}"/>
    <cellStyle name="標準 18 3" xfId="1206" xr:uid="{00000000-0005-0000-0000-0000C4040000}"/>
    <cellStyle name="標準 18 4" xfId="1207" xr:uid="{00000000-0005-0000-0000-0000C5040000}"/>
    <cellStyle name="標準 18 5" xfId="1208" xr:uid="{00000000-0005-0000-0000-0000C6040000}"/>
    <cellStyle name="標準 18 6" xfId="1209" xr:uid="{00000000-0005-0000-0000-0000C7040000}"/>
    <cellStyle name="標準 19" xfId="1210" xr:uid="{00000000-0005-0000-0000-0000C8040000}"/>
    <cellStyle name="標準 19 2" xfId="1211" xr:uid="{00000000-0005-0000-0000-0000C9040000}"/>
    <cellStyle name="標準 19 3" xfId="1212" xr:uid="{00000000-0005-0000-0000-0000CA040000}"/>
    <cellStyle name="標準 2" xfId="9" xr:uid="{00000000-0005-0000-0000-0000CB040000}"/>
    <cellStyle name="標準 2 10" xfId="1213" xr:uid="{00000000-0005-0000-0000-0000CC040000}"/>
    <cellStyle name="標準 2 11" xfId="1214" xr:uid="{00000000-0005-0000-0000-0000CD040000}"/>
    <cellStyle name="標準 2 12" xfId="1215" xr:uid="{00000000-0005-0000-0000-0000CE040000}"/>
    <cellStyle name="標準 2 13" xfId="1216" xr:uid="{00000000-0005-0000-0000-0000CF040000}"/>
    <cellStyle name="標準 2 2" xfId="10" xr:uid="{00000000-0005-0000-0000-0000D0040000}"/>
    <cellStyle name="標準 2 2 2" xfId="1217" xr:uid="{00000000-0005-0000-0000-0000D1040000}"/>
    <cellStyle name="標準 2 2 2 2" xfId="1218" xr:uid="{00000000-0005-0000-0000-0000D2040000}"/>
    <cellStyle name="標準 2 2 2 2 2" xfId="1219" xr:uid="{00000000-0005-0000-0000-0000D3040000}"/>
    <cellStyle name="標準 2 2 2 2 3" xfId="1220" xr:uid="{00000000-0005-0000-0000-0000D4040000}"/>
    <cellStyle name="標準 2 2 2 3" xfId="1221" xr:uid="{00000000-0005-0000-0000-0000D5040000}"/>
    <cellStyle name="標準 2 2 3" xfId="1222" xr:uid="{00000000-0005-0000-0000-0000D6040000}"/>
    <cellStyle name="標準 2 2 3 2" xfId="1223" xr:uid="{00000000-0005-0000-0000-0000D7040000}"/>
    <cellStyle name="標準 2 2 3 3" xfId="1224" xr:uid="{00000000-0005-0000-0000-0000D8040000}"/>
    <cellStyle name="標準 2 2 4" xfId="1225" xr:uid="{00000000-0005-0000-0000-0000D9040000}"/>
    <cellStyle name="標準 2 2 4 2" xfId="1226" xr:uid="{00000000-0005-0000-0000-0000DA040000}"/>
    <cellStyle name="標準 2 2 4 3" xfId="1227" xr:uid="{00000000-0005-0000-0000-0000DB040000}"/>
    <cellStyle name="標準 2 2 5" xfId="1228" xr:uid="{00000000-0005-0000-0000-0000DC040000}"/>
    <cellStyle name="標準 2 2 5 2" xfId="1229" xr:uid="{00000000-0005-0000-0000-0000DD040000}"/>
    <cellStyle name="標準 2 2 5 3" xfId="1230" xr:uid="{00000000-0005-0000-0000-0000DE040000}"/>
    <cellStyle name="標準 2 2 6" xfId="1231" xr:uid="{00000000-0005-0000-0000-0000DF040000}"/>
    <cellStyle name="標準 2 2 6 2" xfId="1232" xr:uid="{00000000-0005-0000-0000-0000E0040000}"/>
    <cellStyle name="標準 2 2 6 3" xfId="1233" xr:uid="{00000000-0005-0000-0000-0000E1040000}"/>
    <cellStyle name="標準 2 2 7" xfId="1234" xr:uid="{00000000-0005-0000-0000-0000E2040000}"/>
    <cellStyle name="標準 2 2 8" xfId="1235" xr:uid="{00000000-0005-0000-0000-0000E3040000}"/>
    <cellStyle name="標準 2 2_(別紙1)参加者テスト仕様書(JPN)_ver1.81" xfId="1236" xr:uid="{00000000-0005-0000-0000-0000E4040000}"/>
    <cellStyle name="標準 2 3" xfId="13" xr:uid="{00000000-0005-0000-0000-0000E5040000}"/>
    <cellStyle name="標準 2 3 2" xfId="1237" xr:uid="{00000000-0005-0000-0000-0000E6040000}"/>
    <cellStyle name="標準 2 3 2 2" xfId="1238" xr:uid="{00000000-0005-0000-0000-0000E7040000}"/>
    <cellStyle name="標準 2 3 3" xfId="1239" xr:uid="{00000000-0005-0000-0000-0000E8040000}"/>
    <cellStyle name="標準 2 3 3 2" xfId="1240" xr:uid="{00000000-0005-0000-0000-0000E9040000}"/>
    <cellStyle name="標準 2 3 3 3" xfId="1241" xr:uid="{00000000-0005-0000-0000-0000EA040000}"/>
    <cellStyle name="標準 2 3 4" xfId="1242" xr:uid="{00000000-0005-0000-0000-0000EB040000}"/>
    <cellStyle name="標準 2 4" xfId="1243" xr:uid="{00000000-0005-0000-0000-0000EC040000}"/>
    <cellStyle name="標準 2 4 2" xfId="1244" xr:uid="{00000000-0005-0000-0000-0000ED040000}"/>
    <cellStyle name="標準 2 4 2 2" xfId="1245" xr:uid="{00000000-0005-0000-0000-0000EE040000}"/>
    <cellStyle name="標準 2 4 3" xfId="1246" xr:uid="{00000000-0005-0000-0000-0000EF040000}"/>
    <cellStyle name="標準 2 5" xfId="1247" xr:uid="{00000000-0005-0000-0000-0000F0040000}"/>
    <cellStyle name="標準 2 5 2" xfId="1248" xr:uid="{00000000-0005-0000-0000-0000F1040000}"/>
    <cellStyle name="標準 2 5 3" xfId="1249" xr:uid="{00000000-0005-0000-0000-0000F2040000}"/>
    <cellStyle name="標準 2 6" xfId="1250" xr:uid="{00000000-0005-0000-0000-0000F3040000}"/>
    <cellStyle name="標準 2 6 2" xfId="1251" xr:uid="{00000000-0005-0000-0000-0000F4040000}"/>
    <cellStyle name="標準 2 6 3" xfId="1252" xr:uid="{00000000-0005-0000-0000-0000F5040000}"/>
    <cellStyle name="標準 2 6 4" xfId="1253" xr:uid="{00000000-0005-0000-0000-0000F6040000}"/>
    <cellStyle name="標準 2 7" xfId="1254" xr:uid="{00000000-0005-0000-0000-0000F7040000}"/>
    <cellStyle name="標準 2 7 2" xfId="1255" xr:uid="{00000000-0005-0000-0000-0000F8040000}"/>
    <cellStyle name="標準 2 8" xfId="1256" xr:uid="{00000000-0005-0000-0000-0000F9040000}"/>
    <cellStyle name="標準 2 8 2" xfId="1257" xr:uid="{00000000-0005-0000-0000-0000FA040000}"/>
    <cellStyle name="標準 2 9" xfId="1258" xr:uid="{00000000-0005-0000-0000-0000FB040000}"/>
    <cellStyle name="標準 2_(別紙1)参加者テスト仕様書(JPN)_ver1.81" xfId="1259" xr:uid="{00000000-0005-0000-0000-0000FC040000}"/>
    <cellStyle name="標準 20" xfId="1260" xr:uid="{00000000-0005-0000-0000-0000FD040000}"/>
    <cellStyle name="標準 20 2" xfId="1261" xr:uid="{00000000-0005-0000-0000-0000FE040000}"/>
    <cellStyle name="標準 20 3" xfId="1262" xr:uid="{00000000-0005-0000-0000-0000FF040000}"/>
    <cellStyle name="標準 20 4" xfId="1263" xr:uid="{00000000-0005-0000-0000-000000050000}"/>
    <cellStyle name="標準 20 5" xfId="1264" xr:uid="{00000000-0005-0000-0000-000001050000}"/>
    <cellStyle name="標準 21" xfId="1265" xr:uid="{00000000-0005-0000-0000-000002050000}"/>
    <cellStyle name="標準 21 2" xfId="1266" xr:uid="{00000000-0005-0000-0000-000003050000}"/>
    <cellStyle name="標準 21 2 2" xfId="1267" xr:uid="{00000000-0005-0000-0000-000004050000}"/>
    <cellStyle name="標準 21 3" xfId="1268" xr:uid="{00000000-0005-0000-0000-000005050000}"/>
    <cellStyle name="標準 21 3 2" xfId="1269" xr:uid="{00000000-0005-0000-0000-000006050000}"/>
    <cellStyle name="標準 21 4" xfId="1270" xr:uid="{00000000-0005-0000-0000-000007050000}"/>
    <cellStyle name="標準 21 5" xfId="1271" xr:uid="{00000000-0005-0000-0000-000008050000}"/>
    <cellStyle name="標準 22" xfId="1272" xr:uid="{00000000-0005-0000-0000-000009050000}"/>
    <cellStyle name="標準 22 2" xfId="1273" xr:uid="{00000000-0005-0000-0000-00000A050000}"/>
    <cellStyle name="標準 22 3" xfId="1274" xr:uid="{00000000-0005-0000-0000-00000B050000}"/>
    <cellStyle name="標準 23" xfId="1275" xr:uid="{00000000-0005-0000-0000-00000C050000}"/>
    <cellStyle name="標準 23 2" xfId="1276" xr:uid="{00000000-0005-0000-0000-00000D050000}"/>
    <cellStyle name="標準 23 3" xfId="1277" xr:uid="{00000000-0005-0000-0000-00000E050000}"/>
    <cellStyle name="標準 24" xfId="1278" xr:uid="{00000000-0005-0000-0000-00000F050000}"/>
    <cellStyle name="標準 24 2" xfId="1279" xr:uid="{00000000-0005-0000-0000-000010050000}"/>
    <cellStyle name="標準 24 3" xfId="1280" xr:uid="{00000000-0005-0000-0000-000011050000}"/>
    <cellStyle name="標準 25" xfId="1281" xr:uid="{00000000-0005-0000-0000-000012050000}"/>
    <cellStyle name="標準 26" xfId="1282" xr:uid="{00000000-0005-0000-0000-000013050000}"/>
    <cellStyle name="標準 27" xfId="1283" xr:uid="{00000000-0005-0000-0000-000014050000}"/>
    <cellStyle name="標準 28" xfId="1284" xr:uid="{00000000-0005-0000-0000-000015050000}"/>
    <cellStyle name="標準 29" xfId="1285" xr:uid="{00000000-0005-0000-0000-000016050000}"/>
    <cellStyle name="標準 3" xfId="11" xr:uid="{00000000-0005-0000-0000-000017050000}"/>
    <cellStyle name="標準 3 10" xfId="1286" xr:uid="{00000000-0005-0000-0000-000018050000}"/>
    <cellStyle name="標準 3 11" xfId="1287" xr:uid="{00000000-0005-0000-0000-000019050000}"/>
    <cellStyle name="標準 3 2" xfId="1288" xr:uid="{00000000-0005-0000-0000-00001A050000}"/>
    <cellStyle name="標準 3 2 2" xfId="1289" xr:uid="{00000000-0005-0000-0000-00001B050000}"/>
    <cellStyle name="標準 3 2 2 2" xfId="1290" xr:uid="{00000000-0005-0000-0000-00001C050000}"/>
    <cellStyle name="標準 3 2 2 3" xfId="1291" xr:uid="{00000000-0005-0000-0000-00001D050000}"/>
    <cellStyle name="標準 3 2 3" xfId="1292" xr:uid="{00000000-0005-0000-0000-00001E050000}"/>
    <cellStyle name="標準 3 2 3 2" xfId="1293" xr:uid="{00000000-0005-0000-0000-00001F050000}"/>
    <cellStyle name="標準 3 2 3 3" xfId="1294" xr:uid="{00000000-0005-0000-0000-000020050000}"/>
    <cellStyle name="標準 3 2 4" xfId="1295" xr:uid="{00000000-0005-0000-0000-000021050000}"/>
    <cellStyle name="標準 3 2 5" xfId="1296" xr:uid="{00000000-0005-0000-0000-000022050000}"/>
    <cellStyle name="標準 3 3" xfId="1297" xr:uid="{00000000-0005-0000-0000-000023050000}"/>
    <cellStyle name="標準 3 4" xfId="1298" xr:uid="{00000000-0005-0000-0000-000024050000}"/>
    <cellStyle name="標準 3 4 2" xfId="1299" xr:uid="{00000000-0005-0000-0000-000025050000}"/>
    <cellStyle name="標準 3 4 3" xfId="1300" xr:uid="{00000000-0005-0000-0000-000026050000}"/>
    <cellStyle name="標準 3 5" xfId="1301" xr:uid="{00000000-0005-0000-0000-000027050000}"/>
    <cellStyle name="標準 3 5 2" xfId="1302" xr:uid="{00000000-0005-0000-0000-000028050000}"/>
    <cellStyle name="標準 3 5 3" xfId="1303" xr:uid="{00000000-0005-0000-0000-000029050000}"/>
    <cellStyle name="標準 3 6" xfId="1304" xr:uid="{00000000-0005-0000-0000-00002A050000}"/>
    <cellStyle name="標準 3 6 2" xfId="1305" xr:uid="{00000000-0005-0000-0000-00002B050000}"/>
    <cellStyle name="標準 3 7" xfId="1306" xr:uid="{00000000-0005-0000-0000-00002C050000}"/>
    <cellStyle name="標準 3 8" xfId="1307" xr:uid="{00000000-0005-0000-0000-00002D050000}"/>
    <cellStyle name="標準 3 9" xfId="1308" xr:uid="{00000000-0005-0000-0000-00002E050000}"/>
    <cellStyle name="標準 3_【Quick取得データ配信ツール(仮)】課題管理表（EUC）_20121210" xfId="1309" xr:uid="{00000000-0005-0000-0000-00002F050000}"/>
    <cellStyle name="標準 30" xfId="1310" xr:uid="{00000000-0005-0000-0000-000030050000}"/>
    <cellStyle name="標準 31" xfId="1311" xr:uid="{00000000-0005-0000-0000-000031050000}"/>
    <cellStyle name="標準 31 2" xfId="1312" xr:uid="{00000000-0005-0000-0000-000032050000}"/>
    <cellStyle name="標準 31 3" xfId="1313" xr:uid="{00000000-0005-0000-0000-000033050000}"/>
    <cellStyle name="標準 32" xfId="1314" xr:uid="{00000000-0005-0000-0000-000034050000}"/>
    <cellStyle name="標準 32 2" xfId="1315" xr:uid="{00000000-0005-0000-0000-000035050000}"/>
    <cellStyle name="標準 32 3" xfId="1316" xr:uid="{00000000-0005-0000-0000-000036050000}"/>
    <cellStyle name="標準 33" xfId="1317" xr:uid="{00000000-0005-0000-0000-000037050000}"/>
    <cellStyle name="標準 33 2" xfId="1318" xr:uid="{00000000-0005-0000-0000-000038050000}"/>
    <cellStyle name="標準 33 3" xfId="1319" xr:uid="{00000000-0005-0000-0000-000039050000}"/>
    <cellStyle name="標準 34" xfId="1320" xr:uid="{00000000-0005-0000-0000-00003A050000}"/>
    <cellStyle name="標準 34 2" xfId="1321" xr:uid="{00000000-0005-0000-0000-00003B050000}"/>
    <cellStyle name="標準 34 3" xfId="1322" xr:uid="{00000000-0005-0000-0000-00003C050000}"/>
    <cellStyle name="標準 35" xfId="1323" xr:uid="{00000000-0005-0000-0000-00003D050000}"/>
    <cellStyle name="標準 35 2" xfId="1324" xr:uid="{00000000-0005-0000-0000-00003E050000}"/>
    <cellStyle name="標準 35 3" xfId="1325" xr:uid="{00000000-0005-0000-0000-00003F050000}"/>
    <cellStyle name="標準 36" xfId="1326" xr:uid="{00000000-0005-0000-0000-000040050000}"/>
    <cellStyle name="標準 36 2" xfId="1327" xr:uid="{00000000-0005-0000-0000-000041050000}"/>
    <cellStyle name="標準 36 3" xfId="1328" xr:uid="{00000000-0005-0000-0000-000042050000}"/>
    <cellStyle name="標準 37" xfId="1329" xr:uid="{00000000-0005-0000-0000-000043050000}"/>
    <cellStyle name="標準 37 2" xfId="1330" xr:uid="{00000000-0005-0000-0000-000044050000}"/>
    <cellStyle name="標準 37 3" xfId="1331" xr:uid="{00000000-0005-0000-0000-000045050000}"/>
    <cellStyle name="標準 38" xfId="1332" xr:uid="{00000000-0005-0000-0000-000046050000}"/>
    <cellStyle name="標準 39" xfId="1333" xr:uid="{00000000-0005-0000-0000-000047050000}"/>
    <cellStyle name="標準 39 2" xfId="1334" xr:uid="{00000000-0005-0000-0000-000048050000}"/>
    <cellStyle name="標準 39 3" xfId="1335" xr:uid="{00000000-0005-0000-0000-000049050000}"/>
    <cellStyle name="標準 4" xfId="16" xr:uid="{00000000-0005-0000-0000-00004A050000}"/>
    <cellStyle name="標準 4 10" xfId="1947" xr:uid="{00000000-0005-0000-0000-00004B050000}"/>
    <cellStyle name="標準 4 2" xfId="1336" xr:uid="{00000000-0005-0000-0000-00004C050000}"/>
    <cellStyle name="標準 4 2 2" xfId="1337" xr:uid="{00000000-0005-0000-0000-00004D050000}"/>
    <cellStyle name="標準 4 2 2 2" xfId="1338" xr:uid="{00000000-0005-0000-0000-00004E050000}"/>
    <cellStyle name="標準 4 2 2 3" xfId="1339" xr:uid="{00000000-0005-0000-0000-00004F050000}"/>
    <cellStyle name="標準 4 2 3" xfId="1340" xr:uid="{00000000-0005-0000-0000-000050050000}"/>
    <cellStyle name="標準 4 3" xfId="1341" xr:uid="{00000000-0005-0000-0000-000051050000}"/>
    <cellStyle name="標準 4 3 2" xfId="1342" xr:uid="{00000000-0005-0000-0000-000052050000}"/>
    <cellStyle name="標準 4 3 3" xfId="1343" xr:uid="{00000000-0005-0000-0000-000053050000}"/>
    <cellStyle name="標準 4 4" xfId="1344" xr:uid="{00000000-0005-0000-0000-000054050000}"/>
    <cellStyle name="標準 4 4 2" xfId="1345" xr:uid="{00000000-0005-0000-0000-000055050000}"/>
    <cellStyle name="標準 4 4 3" xfId="1346" xr:uid="{00000000-0005-0000-0000-000056050000}"/>
    <cellStyle name="標準 4 5" xfId="1347" xr:uid="{00000000-0005-0000-0000-000057050000}"/>
    <cellStyle name="標準 4 6" xfId="1348" xr:uid="{00000000-0005-0000-0000-000058050000}"/>
    <cellStyle name="標準 4 7" xfId="1942" xr:uid="{00000000-0005-0000-0000-000059050000}"/>
    <cellStyle name="標準 4 7 2" xfId="1955" xr:uid="{00000000-0005-0000-0000-00005A050000}"/>
    <cellStyle name="標準 4 7 3" xfId="1963" xr:uid="{00000000-0005-0000-0000-00005B050000}"/>
    <cellStyle name="標準 4 7 4" xfId="1949" xr:uid="{00000000-0005-0000-0000-00005C050000}"/>
    <cellStyle name="標準 4 8" xfId="1953" xr:uid="{00000000-0005-0000-0000-00005D050000}"/>
    <cellStyle name="標準 4 9" xfId="1959" xr:uid="{00000000-0005-0000-0000-00005E050000}"/>
    <cellStyle name="標準 4_20121011__1_F⇒O_【証拠金１本化】課題管理（清算）" xfId="1349" xr:uid="{00000000-0005-0000-0000-00005F050000}"/>
    <cellStyle name="標準 40" xfId="1350" xr:uid="{00000000-0005-0000-0000-000060050000}"/>
    <cellStyle name="標準 41" xfId="1351" xr:uid="{00000000-0005-0000-0000-000061050000}"/>
    <cellStyle name="標準 42" xfId="1352" xr:uid="{00000000-0005-0000-0000-000062050000}"/>
    <cellStyle name="標準 43" xfId="1353" xr:uid="{00000000-0005-0000-0000-000063050000}"/>
    <cellStyle name="標準 44" xfId="1354" xr:uid="{00000000-0005-0000-0000-000064050000}"/>
    <cellStyle name="標準 45" xfId="1355" xr:uid="{00000000-0005-0000-0000-000065050000}"/>
    <cellStyle name="標準 46" xfId="1356" xr:uid="{00000000-0005-0000-0000-000066050000}"/>
    <cellStyle name="標準 47" xfId="1357" xr:uid="{00000000-0005-0000-0000-000067050000}"/>
    <cellStyle name="標準 48" xfId="1358" xr:uid="{00000000-0005-0000-0000-000068050000}"/>
    <cellStyle name="標準 49" xfId="1359" xr:uid="{00000000-0005-0000-0000-000069050000}"/>
    <cellStyle name="標準 5" xfId="1360" xr:uid="{00000000-0005-0000-0000-00006A050000}"/>
    <cellStyle name="標準 5 2" xfId="1361" xr:uid="{00000000-0005-0000-0000-00006B050000}"/>
    <cellStyle name="標準 5 2 2" xfId="1362" xr:uid="{00000000-0005-0000-0000-00006C050000}"/>
    <cellStyle name="標準 5 2 2 2" xfId="15" xr:uid="{00000000-0005-0000-0000-00006D050000}"/>
    <cellStyle name="標準 5 2 2 3" xfId="1363" xr:uid="{00000000-0005-0000-0000-00006E050000}"/>
    <cellStyle name="標準 5 2 3" xfId="1364" xr:uid="{00000000-0005-0000-0000-00006F050000}"/>
    <cellStyle name="標準 5 2 3 2" xfId="1365" xr:uid="{00000000-0005-0000-0000-000070050000}"/>
    <cellStyle name="標準 5 2 3 3" xfId="1366" xr:uid="{00000000-0005-0000-0000-000071050000}"/>
    <cellStyle name="標準 5 3" xfId="1367" xr:uid="{00000000-0005-0000-0000-000072050000}"/>
    <cellStyle name="標準 5 4" xfId="1368" xr:uid="{00000000-0005-0000-0000-000073050000}"/>
    <cellStyle name="標準 5 4 2" xfId="1369" xr:uid="{00000000-0005-0000-0000-000074050000}"/>
    <cellStyle name="標準 5_バックアップセンタ_切替テストスケジュール_20120406~10" xfId="1370" xr:uid="{00000000-0005-0000-0000-000075050000}"/>
    <cellStyle name="標準 50" xfId="1371" xr:uid="{00000000-0005-0000-0000-000076050000}"/>
    <cellStyle name="標準 51" xfId="1372" xr:uid="{00000000-0005-0000-0000-000077050000}"/>
    <cellStyle name="標準 52" xfId="1373" xr:uid="{00000000-0005-0000-0000-000078050000}"/>
    <cellStyle name="標準 53" xfId="1374" xr:uid="{00000000-0005-0000-0000-000079050000}"/>
    <cellStyle name="標準 54" xfId="1375" xr:uid="{00000000-0005-0000-0000-00007A050000}"/>
    <cellStyle name="標準 55" xfId="1376" xr:uid="{00000000-0005-0000-0000-00007B050000}"/>
    <cellStyle name="標準 56" xfId="1377" xr:uid="{00000000-0005-0000-0000-00007C050000}"/>
    <cellStyle name="標準 57" xfId="1378" xr:uid="{00000000-0005-0000-0000-00007D050000}"/>
    <cellStyle name="標準 58" xfId="1379" xr:uid="{00000000-0005-0000-0000-00007E050000}"/>
    <cellStyle name="標準 59" xfId="1380" xr:uid="{00000000-0005-0000-0000-00007F050000}"/>
    <cellStyle name="標準 6" xfId="1381" xr:uid="{00000000-0005-0000-0000-000080050000}"/>
    <cellStyle name="標準 6 2" xfId="1382" xr:uid="{00000000-0005-0000-0000-000081050000}"/>
    <cellStyle name="標準 6 2 2" xfId="1383" xr:uid="{00000000-0005-0000-0000-000082050000}"/>
    <cellStyle name="標準 6 2 3" xfId="1384" xr:uid="{00000000-0005-0000-0000-000083050000}"/>
    <cellStyle name="標準 6 2 4" xfId="1385" xr:uid="{00000000-0005-0000-0000-000084050000}"/>
    <cellStyle name="標準 6 3" xfId="1386" xr:uid="{00000000-0005-0000-0000-000085050000}"/>
    <cellStyle name="標準 6_バックアップセンタ_切替テストスケジュール_20120406~10" xfId="1387" xr:uid="{00000000-0005-0000-0000-000086050000}"/>
    <cellStyle name="標準 60" xfId="1388" xr:uid="{00000000-0005-0000-0000-000087050000}"/>
    <cellStyle name="標準 61" xfId="1389" xr:uid="{00000000-0005-0000-0000-000088050000}"/>
    <cellStyle name="標準 62" xfId="1390" xr:uid="{00000000-0005-0000-0000-000089050000}"/>
    <cellStyle name="標準 63" xfId="1391" xr:uid="{00000000-0005-0000-0000-00008A050000}"/>
    <cellStyle name="標準 64" xfId="1392" xr:uid="{00000000-0005-0000-0000-00008B050000}"/>
    <cellStyle name="標準 65" xfId="1393" xr:uid="{00000000-0005-0000-0000-00008C050000}"/>
    <cellStyle name="標準 66" xfId="1394" xr:uid="{00000000-0005-0000-0000-00008D050000}"/>
    <cellStyle name="標準 67" xfId="1395" xr:uid="{00000000-0005-0000-0000-00008E050000}"/>
    <cellStyle name="標準 68" xfId="1396" xr:uid="{00000000-0005-0000-0000-00008F050000}"/>
    <cellStyle name="標準 69" xfId="1397" xr:uid="{00000000-0005-0000-0000-000090050000}"/>
    <cellStyle name="標準 69 2" xfId="1398" xr:uid="{00000000-0005-0000-0000-000091050000}"/>
    <cellStyle name="標準 69 2 2" xfId="1399" xr:uid="{00000000-0005-0000-0000-000092050000}"/>
    <cellStyle name="標準 69 2 2 2" xfId="1400" xr:uid="{00000000-0005-0000-0000-000093050000}"/>
    <cellStyle name="標準 69 2 2 3" xfId="1401" xr:uid="{00000000-0005-0000-0000-000094050000}"/>
    <cellStyle name="標準 69 2 2 4" xfId="1402" xr:uid="{00000000-0005-0000-0000-000095050000}"/>
    <cellStyle name="標準 69 2 3" xfId="1403" xr:uid="{00000000-0005-0000-0000-000096050000}"/>
    <cellStyle name="標準 69 2 4" xfId="1404" xr:uid="{00000000-0005-0000-0000-000097050000}"/>
    <cellStyle name="標準 69 2 5" xfId="1405" xr:uid="{00000000-0005-0000-0000-000098050000}"/>
    <cellStyle name="標準 69 3" xfId="1406" xr:uid="{00000000-0005-0000-0000-000099050000}"/>
    <cellStyle name="標準 69 3 2" xfId="1407" xr:uid="{00000000-0005-0000-0000-00009A050000}"/>
    <cellStyle name="標準 69 3 3" xfId="1408" xr:uid="{00000000-0005-0000-0000-00009B050000}"/>
    <cellStyle name="標準 69 3 4" xfId="1409" xr:uid="{00000000-0005-0000-0000-00009C050000}"/>
    <cellStyle name="標準 69 4" xfId="1410" xr:uid="{00000000-0005-0000-0000-00009D050000}"/>
    <cellStyle name="標準 69 5" xfId="1411" xr:uid="{00000000-0005-0000-0000-00009E050000}"/>
    <cellStyle name="標準 69 6" xfId="1412" xr:uid="{00000000-0005-0000-0000-00009F050000}"/>
    <cellStyle name="標準 69 7" xfId="1413" xr:uid="{00000000-0005-0000-0000-0000A0050000}"/>
    <cellStyle name="標準 69 8" xfId="1414" xr:uid="{00000000-0005-0000-0000-0000A1050000}"/>
    <cellStyle name="標準 7" xfId="1415" xr:uid="{00000000-0005-0000-0000-0000A2050000}"/>
    <cellStyle name="標準 7 2" xfId="1416" xr:uid="{00000000-0005-0000-0000-0000A3050000}"/>
    <cellStyle name="標準 7 2 2" xfId="1417" xr:uid="{00000000-0005-0000-0000-0000A4050000}"/>
    <cellStyle name="標準 7 2 3" xfId="1418" xr:uid="{00000000-0005-0000-0000-0000A5050000}"/>
    <cellStyle name="標準 7 3" xfId="1419" xr:uid="{00000000-0005-0000-0000-0000A6050000}"/>
    <cellStyle name="標準 7 3 2" xfId="1420" xr:uid="{00000000-0005-0000-0000-0000A7050000}"/>
    <cellStyle name="標準 7 3 3" xfId="1421" xr:uid="{00000000-0005-0000-0000-0000A8050000}"/>
    <cellStyle name="標準 7 4" xfId="1422" xr:uid="{00000000-0005-0000-0000-0000A9050000}"/>
    <cellStyle name="標準 7 4 2" xfId="1423" xr:uid="{00000000-0005-0000-0000-0000AA050000}"/>
    <cellStyle name="標準 7 4 3" xfId="1424" xr:uid="{00000000-0005-0000-0000-0000AB050000}"/>
    <cellStyle name="標準 7 5" xfId="1425" xr:uid="{00000000-0005-0000-0000-0000AC050000}"/>
    <cellStyle name="標準 70" xfId="1426" xr:uid="{00000000-0005-0000-0000-0000AD050000}"/>
    <cellStyle name="標準 70 2" xfId="1427" xr:uid="{00000000-0005-0000-0000-0000AE050000}"/>
    <cellStyle name="標準 70 2 2" xfId="1428" xr:uid="{00000000-0005-0000-0000-0000AF050000}"/>
    <cellStyle name="標準 70 2 2 2" xfId="1429" xr:uid="{00000000-0005-0000-0000-0000B0050000}"/>
    <cellStyle name="標準 70 2 2 3" xfId="1430" xr:uid="{00000000-0005-0000-0000-0000B1050000}"/>
    <cellStyle name="標準 70 2 2 4" xfId="1431" xr:uid="{00000000-0005-0000-0000-0000B2050000}"/>
    <cellStyle name="標準 70 2 3" xfId="1432" xr:uid="{00000000-0005-0000-0000-0000B3050000}"/>
    <cellStyle name="標準 70 2 4" xfId="1433" xr:uid="{00000000-0005-0000-0000-0000B4050000}"/>
    <cellStyle name="標準 70 2 5" xfId="1434" xr:uid="{00000000-0005-0000-0000-0000B5050000}"/>
    <cellStyle name="標準 70 3" xfId="1435" xr:uid="{00000000-0005-0000-0000-0000B6050000}"/>
    <cellStyle name="標準 70 3 2" xfId="1436" xr:uid="{00000000-0005-0000-0000-0000B7050000}"/>
    <cellStyle name="標準 70 3 3" xfId="1437" xr:uid="{00000000-0005-0000-0000-0000B8050000}"/>
    <cellStyle name="標準 70 3 4" xfId="1438" xr:uid="{00000000-0005-0000-0000-0000B9050000}"/>
    <cellStyle name="標準 70 4" xfId="1439" xr:uid="{00000000-0005-0000-0000-0000BA050000}"/>
    <cellStyle name="標準 70 5" xfId="1440" xr:uid="{00000000-0005-0000-0000-0000BB050000}"/>
    <cellStyle name="標準 70 6" xfId="1441" xr:uid="{00000000-0005-0000-0000-0000BC050000}"/>
    <cellStyle name="標準 70 7" xfId="1442" xr:uid="{00000000-0005-0000-0000-0000BD050000}"/>
    <cellStyle name="標準 70 8" xfId="1443" xr:uid="{00000000-0005-0000-0000-0000BE050000}"/>
    <cellStyle name="標準 71" xfId="1444" xr:uid="{00000000-0005-0000-0000-0000BF050000}"/>
    <cellStyle name="標準 71 2" xfId="1445" xr:uid="{00000000-0005-0000-0000-0000C0050000}"/>
    <cellStyle name="標準 71 2 2" xfId="1446" xr:uid="{00000000-0005-0000-0000-0000C1050000}"/>
    <cellStyle name="標準 71 2 2 2" xfId="1447" xr:uid="{00000000-0005-0000-0000-0000C2050000}"/>
    <cellStyle name="標準 71 2 2 3" xfId="1448" xr:uid="{00000000-0005-0000-0000-0000C3050000}"/>
    <cellStyle name="標準 71 2 2 4" xfId="1449" xr:uid="{00000000-0005-0000-0000-0000C4050000}"/>
    <cellStyle name="標準 71 2 3" xfId="1450" xr:uid="{00000000-0005-0000-0000-0000C5050000}"/>
    <cellStyle name="標準 71 2 4" xfId="1451" xr:uid="{00000000-0005-0000-0000-0000C6050000}"/>
    <cellStyle name="標準 71 2 5" xfId="1452" xr:uid="{00000000-0005-0000-0000-0000C7050000}"/>
    <cellStyle name="標準 71 3" xfId="1453" xr:uid="{00000000-0005-0000-0000-0000C8050000}"/>
    <cellStyle name="標準 71 3 2" xfId="1454" xr:uid="{00000000-0005-0000-0000-0000C9050000}"/>
    <cellStyle name="標準 71 3 3" xfId="1455" xr:uid="{00000000-0005-0000-0000-0000CA050000}"/>
    <cellStyle name="標準 71 3 4" xfId="1456" xr:uid="{00000000-0005-0000-0000-0000CB050000}"/>
    <cellStyle name="標準 71 4" xfId="1457" xr:uid="{00000000-0005-0000-0000-0000CC050000}"/>
    <cellStyle name="標準 71 5" xfId="1458" xr:uid="{00000000-0005-0000-0000-0000CD050000}"/>
    <cellStyle name="標準 71 6" xfId="1459" xr:uid="{00000000-0005-0000-0000-0000CE050000}"/>
    <cellStyle name="標準 71 7" xfId="1460" xr:uid="{00000000-0005-0000-0000-0000CF050000}"/>
    <cellStyle name="標準 71 8" xfId="1461" xr:uid="{00000000-0005-0000-0000-0000D0050000}"/>
    <cellStyle name="標準 72" xfId="1462" xr:uid="{00000000-0005-0000-0000-0000D1050000}"/>
    <cellStyle name="標準 72 2" xfId="1463" xr:uid="{00000000-0005-0000-0000-0000D2050000}"/>
    <cellStyle name="標準 72 2 2" xfId="1464" xr:uid="{00000000-0005-0000-0000-0000D3050000}"/>
    <cellStyle name="標準 72 2 2 2" xfId="1465" xr:uid="{00000000-0005-0000-0000-0000D4050000}"/>
    <cellStyle name="標準 72 2 2 3" xfId="1466" xr:uid="{00000000-0005-0000-0000-0000D5050000}"/>
    <cellStyle name="標準 72 2 2 4" xfId="1467" xr:uid="{00000000-0005-0000-0000-0000D6050000}"/>
    <cellStyle name="標準 72 2 3" xfId="1468" xr:uid="{00000000-0005-0000-0000-0000D7050000}"/>
    <cellStyle name="標準 72 2 4" xfId="1469" xr:uid="{00000000-0005-0000-0000-0000D8050000}"/>
    <cellStyle name="標準 72 2 5" xfId="1470" xr:uid="{00000000-0005-0000-0000-0000D9050000}"/>
    <cellStyle name="標準 72 3" xfId="1471" xr:uid="{00000000-0005-0000-0000-0000DA050000}"/>
    <cellStyle name="標準 72 3 2" xfId="1472" xr:uid="{00000000-0005-0000-0000-0000DB050000}"/>
    <cellStyle name="標準 72 3 3" xfId="1473" xr:uid="{00000000-0005-0000-0000-0000DC050000}"/>
    <cellStyle name="標準 72 3 4" xfId="1474" xr:uid="{00000000-0005-0000-0000-0000DD050000}"/>
    <cellStyle name="標準 72 4" xfId="1475" xr:uid="{00000000-0005-0000-0000-0000DE050000}"/>
    <cellStyle name="標準 72 5" xfId="1476" xr:uid="{00000000-0005-0000-0000-0000DF050000}"/>
    <cellStyle name="標準 72 6" xfId="1477" xr:uid="{00000000-0005-0000-0000-0000E0050000}"/>
    <cellStyle name="標準 72 7" xfId="1478" xr:uid="{00000000-0005-0000-0000-0000E1050000}"/>
    <cellStyle name="標準 72 8" xfId="1479" xr:uid="{00000000-0005-0000-0000-0000E2050000}"/>
    <cellStyle name="標準 73" xfId="1480" xr:uid="{00000000-0005-0000-0000-0000E3050000}"/>
    <cellStyle name="標準 73 2" xfId="1481" xr:uid="{00000000-0005-0000-0000-0000E4050000}"/>
    <cellStyle name="標準 73 2 2" xfId="1482" xr:uid="{00000000-0005-0000-0000-0000E5050000}"/>
    <cellStyle name="標準 73 2 2 2" xfId="1483" xr:uid="{00000000-0005-0000-0000-0000E6050000}"/>
    <cellStyle name="標準 73 2 2 3" xfId="1484" xr:uid="{00000000-0005-0000-0000-0000E7050000}"/>
    <cellStyle name="標準 73 2 2 4" xfId="1485" xr:uid="{00000000-0005-0000-0000-0000E8050000}"/>
    <cellStyle name="標準 73 2 3" xfId="1486" xr:uid="{00000000-0005-0000-0000-0000E9050000}"/>
    <cellStyle name="標準 73 2 4" xfId="1487" xr:uid="{00000000-0005-0000-0000-0000EA050000}"/>
    <cellStyle name="標準 73 2 5" xfId="1488" xr:uid="{00000000-0005-0000-0000-0000EB050000}"/>
    <cellStyle name="標準 73 3" xfId="1489" xr:uid="{00000000-0005-0000-0000-0000EC050000}"/>
    <cellStyle name="標準 73 3 2" xfId="1490" xr:uid="{00000000-0005-0000-0000-0000ED050000}"/>
    <cellStyle name="標準 73 3 3" xfId="1491" xr:uid="{00000000-0005-0000-0000-0000EE050000}"/>
    <cellStyle name="標準 73 3 4" xfId="1492" xr:uid="{00000000-0005-0000-0000-0000EF050000}"/>
    <cellStyle name="標準 73 4" xfId="1493" xr:uid="{00000000-0005-0000-0000-0000F0050000}"/>
    <cellStyle name="標準 73 5" xfId="1494" xr:uid="{00000000-0005-0000-0000-0000F1050000}"/>
    <cellStyle name="標準 73 6" xfId="1495" xr:uid="{00000000-0005-0000-0000-0000F2050000}"/>
    <cellStyle name="標準 74" xfId="1496" xr:uid="{00000000-0005-0000-0000-0000F3050000}"/>
    <cellStyle name="標準 74 2" xfId="1497" xr:uid="{00000000-0005-0000-0000-0000F4050000}"/>
    <cellStyle name="標準 74 2 2" xfId="1498" xr:uid="{00000000-0005-0000-0000-0000F5050000}"/>
    <cellStyle name="標準 74 2 2 2" xfId="1499" xr:uid="{00000000-0005-0000-0000-0000F6050000}"/>
    <cellStyle name="標準 74 2 2 3" xfId="1500" xr:uid="{00000000-0005-0000-0000-0000F7050000}"/>
    <cellStyle name="標準 74 2 2 4" xfId="1501" xr:uid="{00000000-0005-0000-0000-0000F8050000}"/>
    <cellStyle name="標準 74 2 3" xfId="1502" xr:uid="{00000000-0005-0000-0000-0000F9050000}"/>
    <cellStyle name="標準 74 2 4" xfId="1503" xr:uid="{00000000-0005-0000-0000-0000FA050000}"/>
    <cellStyle name="標準 74 2 5" xfId="1504" xr:uid="{00000000-0005-0000-0000-0000FB050000}"/>
    <cellStyle name="標準 74 3" xfId="1505" xr:uid="{00000000-0005-0000-0000-0000FC050000}"/>
    <cellStyle name="標準 74 3 2" xfId="1506" xr:uid="{00000000-0005-0000-0000-0000FD050000}"/>
    <cellStyle name="標準 74 3 3" xfId="1507" xr:uid="{00000000-0005-0000-0000-0000FE050000}"/>
    <cellStyle name="標準 74 3 4" xfId="1508" xr:uid="{00000000-0005-0000-0000-0000FF050000}"/>
    <cellStyle name="標準 74 4" xfId="1509" xr:uid="{00000000-0005-0000-0000-000000060000}"/>
    <cellStyle name="標準 74 5" xfId="1510" xr:uid="{00000000-0005-0000-0000-000001060000}"/>
    <cellStyle name="標準 74 6" xfId="1511" xr:uid="{00000000-0005-0000-0000-000002060000}"/>
    <cellStyle name="標準 75" xfId="1512" xr:uid="{00000000-0005-0000-0000-000003060000}"/>
    <cellStyle name="標準 75 2" xfId="1513" xr:uid="{00000000-0005-0000-0000-000004060000}"/>
    <cellStyle name="標準 75 2 2" xfId="1514" xr:uid="{00000000-0005-0000-0000-000005060000}"/>
    <cellStyle name="標準 75 2 2 2" xfId="1515" xr:uid="{00000000-0005-0000-0000-000006060000}"/>
    <cellStyle name="標準 75 2 2 3" xfId="1516" xr:uid="{00000000-0005-0000-0000-000007060000}"/>
    <cellStyle name="標準 75 2 2 4" xfId="1517" xr:uid="{00000000-0005-0000-0000-000008060000}"/>
    <cellStyle name="標準 75 2 3" xfId="1518" xr:uid="{00000000-0005-0000-0000-000009060000}"/>
    <cellStyle name="標準 75 2 4" xfId="1519" xr:uid="{00000000-0005-0000-0000-00000A060000}"/>
    <cellStyle name="標準 75 2 5" xfId="1520" xr:uid="{00000000-0005-0000-0000-00000B060000}"/>
    <cellStyle name="標準 75 3" xfId="1521" xr:uid="{00000000-0005-0000-0000-00000C060000}"/>
    <cellStyle name="標準 75 3 2" xfId="1522" xr:uid="{00000000-0005-0000-0000-00000D060000}"/>
    <cellStyle name="標準 75 3 3" xfId="1523" xr:uid="{00000000-0005-0000-0000-00000E060000}"/>
    <cellStyle name="標準 75 3 4" xfId="1524" xr:uid="{00000000-0005-0000-0000-00000F060000}"/>
    <cellStyle name="標準 75 4" xfId="1525" xr:uid="{00000000-0005-0000-0000-000010060000}"/>
    <cellStyle name="標準 75 5" xfId="1526" xr:uid="{00000000-0005-0000-0000-000011060000}"/>
    <cellStyle name="標準 75 6" xfId="1527" xr:uid="{00000000-0005-0000-0000-000012060000}"/>
    <cellStyle name="標準 76" xfId="1528" xr:uid="{00000000-0005-0000-0000-000013060000}"/>
    <cellStyle name="標準 76 2" xfId="1529" xr:uid="{00000000-0005-0000-0000-000014060000}"/>
    <cellStyle name="標準 76 2 2" xfId="1530" xr:uid="{00000000-0005-0000-0000-000015060000}"/>
    <cellStyle name="標準 76 2 2 2" xfId="1531" xr:uid="{00000000-0005-0000-0000-000016060000}"/>
    <cellStyle name="標準 76 2 2 3" xfId="1532" xr:uid="{00000000-0005-0000-0000-000017060000}"/>
    <cellStyle name="標準 76 2 2 4" xfId="1533" xr:uid="{00000000-0005-0000-0000-000018060000}"/>
    <cellStyle name="標準 76 2 3" xfId="1534" xr:uid="{00000000-0005-0000-0000-000019060000}"/>
    <cellStyle name="標準 76 2 4" xfId="1535" xr:uid="{00000000-0005-0000-0000-00001A060000}"/>
    <cellStyle name="標準 76 2 5" xfId="1536" xr:uid="{00000000-0005-0000-0000-00001B060000}"/>
    <cellStyle name="標準 76 3" xfId="1537" xr:uid="{00000000-0005-0000-0000-00001C060000}"/>
    <cellStyle name="標準 76 3 2" xfId="1538" xr:uid="{00000000-0005-0000-0000-00001D060000}"/>
    <cellStyle name="標準 76 3 3" xfId="1539" xr:uid="{00000000-0005-0000-0000-00001E060000}"/>
    <cellStyle name="標準 76 3 4" xfId="1540" xr:uid="{00000000-0005-0000-0000-00001F060000}"/>
    <cellStyle name="標準 76 4" xfId="1541" xr:uid="{00000000-0005-0000-0000-000020060000}"/>
    <cellStyle name="標準 76 5" xfId="1542" xr:uid="{00000000-0005-0000-0000-000021060000}"/>
    <cellStyle name="標準 76 6" xfId="1543" xr:uid="{00000000-0005-0000-0000-000022060000}"/>
    <cellStyle name="標準 77" xfId="1544" xr:uid="{00000000-0005-0000-0000-000023060000}"/>
    <cellStyle name="標準 77 2" xfId="1545" xr:uid="{00000000-0005-0000-0000-000024060000}"/>
    <cellStyle name="標準 77 2 2" xfId="1546" xr:uid="{00000000-0005-0000-0000-000025060000}"/>
    <cellStyle name="標準 77 2 2 2" xfId="1547" xr:uid="{00000000-0005-0000-0000-000026060000}"/>
    <cellStyle name="標準 77 2 2 3" xfId="1548" xr:uid="{00000000-0005-0000-0000-000027060000}"/>
    <cellStyle name="標準 77 2 2 4" xfId="1549" xr:uid="{00000000-0005-0000-0000-000028060000}"/>
    <cellStyle name="標準 77 2 3" xfId="1550" xr:uid="{00000000-0005-0000-0000-000029060000}"/>
    <cellStyle name="標準 77 2 4" xfId="1551" xr:uid="{00000000-0005-0000-0000-00002A060000}"/>
    <cellStyle name="標準 77 2 5" xfId="1552" xr:uid="{00000000-0005-0000-0000-00002B060000}"/>
    <cellStyle name="標準 77 3" xfId="1553" xr:uid="{00000000-0005-0000-0000-00002C060000}"/>
    <cellStyle name="標準 77 3 2" xfId="1554" xr:uid="{00000000-0005-0000-0000-00002D060000}"/>
    <cellStyle name="標準 77 3 3" xfId="1555" xr:uid="{00000000-0005-0000-0000-00002E060000}"/>
    <cellStyle name="標準 77 3 4" xfId="1556" xr:uid="{00000000-0005-0000-0000-00002F060000}"/>
    <cellStyle name="標準 77 4" xfId="1557" xr:uid="{00000000-0005-0000-0000-000030060000}"/>
    <cellStyle name="標準 77 5" xfId="1558" xr:uid="{00000000-0005-0000-0000-000031060000}"/>
    <cellStyle name="標準 77 6" xfId="1559" xr:uid="{00000000-0005-0000-0000-000032060000}"/>
    <cellStyle name="標準 78" xfId="1560" xr:uid="{00000000-0005-0000-0000-000033060000}"/>
    <cellStyle name="標準 78 2" xfId="1561" xr:uid="{00000000-0005-0000-0000-000034060000}"/>
    <cellStyle name="標準 78 2 2" xfId="1562" xr:uid="{00000000-0005-0000-0000-000035060000}"/>
    <cellStyle name="標準 78 2 2 2" xfId="1563" xr:uid="{00000000-0005-0000-0000-000036060000}"/>
    <cellStyle name="標準 78 2 2 3" xfId="1564" xr:uid="{00000000-0005-0000-0000-000037060000}"/>
    <cellStyle name="標準 78 2 2 4" xfId="1565" xr:uid="{00000000-0005-0000-0000-000038060000}"/>
    <cellStyle name="標準 78 2 3" xfId="1566" xr:uid="{00000000-0005-0000-0000-000039060000}"/>
    <cellStyle name="標準 78 2 4" xfId="1567" xr:uid="{00000000-0005-0000-0000-00003A060000}"/>
    <cellStyle name="標準 78 2 5" xfId="1568" xr:uid="{00000000-0005-0000-0000-00003B060000}"/>
    <cellStyle name="標準 78 3" xfId="1569" xr:uid="{00000000-0005-0000-0000-00003C060000}"/>
    <cellStyle name="標準 78 3 2" xfId="1570" xr:uid="{00000000-0005-0000-0000-00003D060000}"/>
    <cellStyle name="標準 78 3 3" xfId="1571" xr:uid="{00000000-0005-0000-0000-00003E060000}"/>
    <cellStyle name="標準 78 3 4" xfId="1572" xr:uid="{00000000-0005-0000-0000-00003F060000}"/>
    <cellStyle name="標準 78 4" xfId="1573" xr:uid="{00000000-0005-0000-0000-000040060000}"/>
    <cellStyle name="標準 78 5" xfId="1574" xr:uid="{00000000-0005-0000-0000-000041060000}"/>
    <cellStyle name="標準 78 6" xfId="1575" xr:uid="{00000000-0005-0000-0000-000042060000}"/>
    <cellStyle name="標準 79" xfId="1576" xr:uid="{00000000-0005-0000-0000-000043060000}"/>
    <cellStyle name="標準 79 2" xfId="1577" xr:uid="{00000000-0005-0000-0000-000044060000}"/>
    <cellStyle name="標準 79 2 2" xfId="1578" xr:uid="{00000000-0005-0000-0000-000045060000}"/>
    <cellStyle name="標準 79 2 2 2" xfId="1579" xr:uid="{00000000-0005-0000-0000-000046060000}"/>
    <cellStyle name="標準 79 2 2 3" xfId="1580" xr:uid="{00000000-0005-0000-0000-000047060000}"/>
    <cellStyle name="標準 79 2 2 4" xfId="1581" xr:uid="{00000000-0005-0000-0000-000048060000}"/>
    <cellStyle name="標準 79 2 3" xfId="1582" xr:uid="{00000000-0005-0000-0000-000049060000}"/>
    <cellStyle name="標準 79 2 4" xfId="1583" xr:uid="{00000000-0005-0000-0000-00004A060000}"/>
    <cellStyle name="標準 79 2 5" xfId="1584" xr:uid="{00000000-0005-0000-0000-00004B060000}"/>
    <cellStyle name="標準 79 3" xfId="1585" xr:uid="{00000000-0005-0000-0000-00004C060000}"/>
    <cellStyle name="標準 79 3 2" xfId="1586" xr:uid="{00000000-0005-0000-0000-00004D060000}"/>
    <cellStyle name="標準 79 3 3" xfId="1587" xr:uid="{00000000-0005-0000-0000-00004E060000}"/>
    <cellStyle name="標準 79 3 4" xfId="1588" xr:uid="{00000000-0005-0000-0000-00004F060000}"/>
    <cellStyle name="標準 79 4" xfId="1589" xr:uid="{00000000-0005-0000-0000-000050060000}"/>
    <cellStyle name="標準 79 5" xfId="1590" xr:uid="{00000000-0005-0000-0000-000051060000}"/>
    <cellStyle name="標準 79 6" xfId="1591" xr:uid="{00000000-0005-0000-0000-000052060000}"/>
    <cellStyle name="標準 8" xfId="1592" xr:uid="{00000000-0005-0000-0000-000053060000}"/>
    <cellStyle name="標準 8 2" xfId="1593" xr:uid="{00000000-0005-0000-0000-000054060000}"/>
    <cellStyle name="標準 8 3" xfId="1594" xr:uid="{00000000-0005-0000-0000-000055060000}"/>
    <cellStyle name="標準 8 4" xfId="1595" xr:uid="{00000000-0005-0000-0000-000056060000}"/>
    <cellStyle name="標準 8 5" xfId="1596" xr:uid="{00000000-0005-0000-0000-000057060000}"/>
    <cellStyle name="標準 8 6" xfId="1597" xr:uid="{00000000-0005-0000-0000-000058060000}"/>
    <cellStyle name="標準 80" xfId="1598" xr:uid="{00000000-0005-0000-0000-000059060000}"/>
    <cellStyle name="標準 80 2" xfId="1599" xr:uid="{00000000-0005-0000-0000-00005A060000}"/>
    <cellStyle name="標準 80 2 2" xfId="1600" xr:uid="{00000000-0005-0000-0000-00005B060000}"/>
    <cellStyle name="標準 80 2 2 2" xfId="1601" xr:uid="{00000000-0005-0000-0000-00005C060000}"/>
    <cellStyle name="標準 80 2 2 3" xfId="1602" xr:uid="{00000000-0005-0000-0000-00005D060000}"/>
    <cellStyle name="標準 80 2 2 4" xfId="1603" xr:uid="{00000000-0005-0000-0000-00005E060000}"/>
    <cellStyle name="標準 80 2 3" xfId="1604" xr:uid="{00000000-0005-0000-0000-00005F060000}"/>
    <cellStyle name="標準 80 2 4" xfId="1605" xr:uid="{00000000-0005-0000-0000-000060060000}"/>
    <cellStyle name="標準 80 2 5" xfId="1606" xr:uid="{00000000-0005-0000-0000-000061060000}"/>
    <cellStyle name="標準 80 3" xfId="1607" xr:uid="{00000000-0005-0000-0000-000062060000}"/>
    <cellStyle name="標準 80 3 2" xfId="1608" xr:uid="{00000000-0005-0000-0000-000063060000}"/>
    <cellStyle name="標準 80 3 3" xfId="1609" xr:uid="{00000000-0005-0000-0000-000064060000}"/>
    <cellStyle name="標準 80 3 4" xfId="1610" xr:uid="{00000000-0005-0000-0000-000065060000}"/>
    <cellStyle name="標準 80 4" xfId="1611" xr:uid="{00000000-0005-0000-0000-000066060000}"/>
    <cellStyle name="標準 80 5" xfId="1612" xr:uid="{00000000-0005-0000-0000-000067060000}"/>
    <cellStyle name="標準 80 6" xfId="1613" xr:uid="{00000000-0005-0000-0000-000068060000}"/>
    <cellStyle name="標準 81" xfId="1614" xr:uid="{00000000-0005-0000-0000-000069060000}"/>
    <cellStyle name="標準 81 2" xfId="1615" xr:uid="{00000000-0005-0000-0000-00006A060000}"/>
    <cellStyle name="標準 81 2 2" xfId="1616" xr:uid="{00000000-0005-0000-0000-00006B060000}"/>
    <cellStyle name="標準 81 2 2 2" xfId="1617" xr:uid="{00000000-0005-0000-0000-00006C060000}"/>
    <cellStyle name="標準 81 2 2 3" xfId="1618" xr:uid="{00000000-0005-0000-0000-00006D060000}"/>
    <cellStyle name="標準 81 2 2 4" xfId="1619" xr:uid="{00000000-0005-0000-0000-00006E060000}"/>
    <cellStyle name="標準 81 2 3" xfId="1620" xr:uid="{00000000-0005-0000-0000-00006F060000}"/>
    <cellStyle name="標準 81 2 4" xfId="1621" xr:uid="{00000000-0005-0000-0000-000070060000}"/>
    <cellStyle name="標準 81 2 5" xfId="1622" xr:uid="{00000000-0005-0000-0000-000071060000}"/>
    <cellStyle name="標準 81 3" xfId="1623" xr:uid="{00000000-0005-0000-0000-000072060000}"/>
    <cellStyle name="標準 81 3 2" xfId="1624" xr:uid="{00000000-0005-0000-0000-000073060000}"/>
    <cellStyle name="標準 81 3 3" xfId="1625" xr:uid="{00000000-0005-0000-0000-000074060000}"/>
    <cellStyle name="標準 81 3 4" xfId="1626" xr:uid="{00000000-0005-0000-0000-000075060000}"/>
    <cellStyle name="標準 81 4" xfId="1627" xr:uid="{00000000-0005-0000-0000-000076060000}"/>
    <cellStyle name="標準 81 5" xfId="1628" xr:uid="{00000000-0005-0000-0000-000077060000}"/>
    <cellStyle name="標準 81 6" xfId="1629" xr:uid="{00000000-0005-0000-0000-000078060000}"/>
    <cellStyle name="標準 82" xfId="1630" xr:uid="{00000000-0005-0000-0000-000079060000}"/>
    <cellStyle name="標準 82 2" xfId="1631" xr:uid="{00000000-0005-0000-0000-00007A060000}"/>
    <cellStyle name="標準 82 2 2" xfId="1632" xr:uid="{00000000-0005-0000-0000-00007B060000}"/>
    <cellStyle name="標準 82 2 2 2" xfId="1633" xr:uid="{00000000-0005-0000-0000-00007C060000}"/>
    <cellStyle name="標準 82 2 2 3" xfId="1634" xr:uid="{00000000-0005-0000-0000-00007D060000}"/>
    <cellStyle name="標準 82 2 2 4" xfId="1635" xr:uid="{00000000-0005-0000-0000-00007E060000}"/>
    <cellStyle name="標準 82 2 3" xfId="1636" xr:uid="{00000000-0005-0000-0000-00007F060000}"/>
    <cellStyle name="標準 82 2 4" xfId="1637" xr:uid="{00000000-0005-0000-0000-000080060000}"/>
    <cellStyle name="標準 82 2 5" xfId="1638" xr:uid="{00000000-0005-0000-0000-000081060000}"/>
    <cellStyle name="標準 82 3" xfId="1639" xr:uid="{00000000-0005-0000-0000-000082060000}"/>
    <cellStyle name="標準 82 3 2" xfId="1640" xr:uid="{00000000-0005-0000-0000-000083060000}"/>
    <cellStyle name="標準 82 3 3" xfId="1641" xr:uid="{00000000-0005-0000-0000-000084060000}"/>
    <cellStyle name="標準 82 3 4" xfId="1642" xr:uid="{00000000-0005-0000-0000-000085060000}"/>
    <cellStyle name="標準 82 4" xfId="1643" xr:uid="{00000000-0005-0000-0000-000086060000}"/>
    <cellStyle name="標準 82 5" xfId="1644" xr:uid="{00000000-0005-0000-0000-000087060000}"/>
    <cellStyle name="標準 82 6" xfId="1645" xr:uid="{00000000-0005-0000-0000-000088060000}"/>
    <cellStyle name="標準 83" xfId="1646" xr:uid="{00000000-0005-0000-0000-000089060000}"/>
    <cellStyle name="標準 83 2" xfId="1647" xr:uid="{00000000-0005-0000-0000-00008A060000}"/>
    <cellStyle name="標準 83 2 2" xfId="1648" xr:uid="{00000000-0005-0000-0000-00008B060000}"/>
    <cellStyle name="標準 83 2 2 2" xfId="1649" xr:uid="{00000000-0005-0000-0000-00008C060000}"/>
    <cellStyle name="標準 83 2 2 3" xfId="1650" xr:uid="{00000000-0005-0000-0000-00008D060000}"/>
    <cellStyle name="標準 83 2 2 4" xfId="1651" xr:uid="{00000000-0005-0000-0000-00008E060000}"/>
    <cellStyle name="標準 83 2 3" xfId="1652" xr:uid="{00000000-0005-0000-0000-00008F060000}"/>
    <cellStyle name="標準 83 2 4" xfId="1653" xr:uid="{00000000-0005-0000-0000-000090060000}"/>
    <cellStyle name="標準 83 2 5" xfId="1654" xr:uid="{00000000-0005-0000-0000-000091060000}"/>
    <cellStyle name="標準 83 3" xfId="1655" xr:uid="{00000000-0005-0000-0000-000092060000}"/>
    <cellStyle name="標準 83 3 2" xfId="1656" xr:uid="{00000000-0005-0000-0000-000093060000}"/>
    <cellStyle name="標準 83 3 3" xfId="1657" xr:uid="{00000000-0005-0000-0000-000094060000}"/>
    <cellStyle name="標準 83 3 4" xfId="1658" xr:uid="{00000000-0005-0000-0000-000095060000}"/>
    <cellStyle name="標準 83 4" xfId="1659" xr:uid="{00000000-0005-0000-0000-000096060000}"/>
    <cellStyle name="標準 83 5" xfId="1660" xr:uid="{00000000-0005-0000-0000-000097060000}"/>
    <cellStyle name="標準 83 6" xfId="1661" xr:uid="{00000000-0005-0000-0000-000098060000}"/>
    <cellStyle name="標準 84" xfId="1662" xr:uid="{00000000-0005-0000-0000-000099060000}"/>
    <cellStyle name="標準 84 2" xfId="1663" xr:uid="{00000000-0005-0000-0000-00009A060000}"/>
    <cellStyle name="標準 84 2 2" xfId="1664" xr:uid="{00000000-0005-0000-0000-00009B060000}"/>
    <cellStyle name="標準 84 2 2 2" xfId="1665" xr:uid="{00000000-0005-0000-0000-00009C060000}"/>
    <cellStyle name="標準 84 2 2 3" xfId="1666" xr:uid="{00000000-0005-0000-0000-00009D060000}"/>
    <cellStyle name="標準 84 2 2 4" xfId="1667" xr:uid="{00000000-0005-0000-0000-00009E060000}"/>
    <cellStyle name="標準 84 2 3" xfId="1668" xr:uid="{00000000-0005-0000-0000-00009F060000}"/>
    <cellStyle name="標準 84 2 4" xfId="1669" xr:uid="{00000000-0005-0000-0000-0000A0060000}"/>
    <cellStyle name="標準 84 2 5" xfId="1670" xr:uid="{00000000-0005-0000-0000-0000A1060000}"/>
    <cellStyle name="標準 84 3" xfId="1671" xr:uid="{00000000-0005-0000-0000-0000A2060000}"/>
    <cellStyle name="標準 84 3 2" xfId="1672" xr:uid="{00000000-0005-0000-0000-0000A3060000}"/>
    <cellStyle name="標準 84 3 3" xfId="1673" xr:uid="{00000000-0005-0000-0000-0000A4060000}"/>
    <cellStyle name="標準 84 3 4" xfId="1674" xr:uid="{00000000-0005-0000-0000-0000A5060000}"/>
    <cellStyle name="標準 84 4" xfId="1675" xr:uid="{00000000-0005-0000-0000-0000A6060000}"/>
    <cellStyle name="標準 84 5" xfId="1676" xr:uid="{00000000-0005-0000-0000-0000A7060000}"/>
    <cellStyle name="標準 84 6" xfId="1677" xr:uid="{00000000-0005-0000-0000-0000A8060000}"/>
    <cellStyle name="標準 85" xfId="1678" xr:uid="{00000000-0005-0000-0000-0000A9060000}"/>
    <cellStyle name="標準 85 2" xfId="1679" xr:uid="{00000000-0005-0000-0000-0000AA060000}"/>
    <cellStyle name="標準 85 2 2" xfId="1680" xr:uid="{00000000-0005-0000-0000-0000AB060000}"/>
    <cellStyle name="標準 85 2 2 2" xfId="1681" xr:uid="{00000000-0005-0000-0000-0000AC060000}"/>
    <cellStyle name="標準 85 2 2 3" xfId="1682" xr:uid="{00000000-0005-0000-0000-0000AD060000}"/>
    <cellStyle name="標準 85 2 2 4" xfId="1683" xr:uid="{00000000-0005-0000-0000-0000AE060000}"/>
    <cellStyle name="標準 85 2 3" xfId="1684" xr:uid="{00000000-0005-0000-0000-0000AF060000}"/>
    <cellStyle name="標準 85 2 4" xfId="1685" xr:uid="{00000000-0005-0000-0000-0000B0060000}"/>
    <cellStyle name="標準 85 2 5" xfId="1686" xr:uid="{00000000-0005-0000-0000-0000B1060000}"/>
    <cellStyle name="標準 85 3" xfId="1687" xr:uid="{00000000-0005-0000-0000-0000B2060000}"/>
    <cellStyle name="標準 85 3 2" xfId="1688" xr:uid="{00000000-0005-0000-0000-0000B3060000}"/>
    <cellStyle name="標準 85 3 3" xfId="1689" xr:uid="{00000000-0005-0000-0000-0000B4060000}"/>
    <cellStyle name="標準 85 3 4" xfId="1690" xr:uid="{00000000-0005-0000-0000-0000B5060000}"/>
    <cellStyle name="標準 85 4" xfId="1691" xr:uid="{00000000-0005-0000-0000-0000B6060000}"/>
    <cellStyle name="標準 85 5" xfId="1692" xr:uid="{00000000-0005-0000-0000-0000B7060000}"/>
    <cellStyle name="標準 85 6" xfId="1693" xr:uid="{00000000-0005-0000-0000-0000B8060000}"/>
    <cellStyle name="標準 86" xfId="1694" xr:uid="{00000000-0005-0000-0000-0000B9060000}"/>
    <cellStyle name="標準 86 2" xfId="1695" xr:uid="{00000000-0005-0000-0000-0000BA060000}"/>
    <cellStyle name="標準 86 2 2" xfId="1696" xr:uid="{00000000-0005-0000-0000-0000BB060000}"/>
    <cellStyle name="標準 86 2 2 2" xfId="1697" xr:uid="{00000000-0005-0000-0000-0000BC060000}"/>
    <cellStyle name="標準 86 2 2 3" xfId="1698" xr:uid="{00000000-0005-0000-0000-0000BD060000}"/>
    <cellStyle name="標準 86 2 2 4" xfId="1699" xr:uid="{00000000-0005-0000-0000-0000BE060000}"/>
    <cellStyle name="標準 86 2 3" xfId="1700" xr:uid="{00000000-0005-0000-0000-0000BF060000}"/>
    <cellStyle name="標準 86 2 4" xfId="1701" xr:uid="{00000000-0005-0000-0000-0000C0060000}"/>
    <cellStyle name="標準 86 2 5" xfId="1702" xr:uid="{00000000-0005-0000-0000-0000C1060000}"/>
    <cellStyle name="標準 86 3" xfId="1703" xr:uid="{00000000-0005-0000-0000-0000C2060000}"/>
    <cellStyle name="標準 86 3 2" xfId="1704" xr:uid="{00000000-0005-0000-0000-0000C3060000}"/>
    <cellStyle name="標準 86 3 3" xfId="1705" xr:uid="{00000000-0005-0000-0000-0000C4060000}"/>
    <cellStyle name="標準 86 3 4" xfId="1706" xr:uid="{00000000-0005-0000-0000-0000C5060000}"/>
    <cellStyle name="標準 86 4" xfId="1707" xr:uid="{00000000-0005-0000-0000-0000C6060000}"/>
    <cellStyle name="標準 86 5" xfId="1708" xr:uid="{00000000-0005-0000-0000-0000C7060000}"/>
    <cellStyle name="標準 86 6" xfId="1709" xr:uid="{00000000-0005-0000-0000-0000C8060000}"/>
    <cellStyle name="標準 87" xfId="1710" xr:uid="{00000000-0005-0000-0000-0000C9060000}"/>
    <cellStyle name="標準 87 2" xfId="1711" xr:uid="{00000000-0005-0000-0000-0000CA060000}"/>
    <cellStyle name="標準 87 2 2" xfId="1712" xr:uid="{00000000-0005-0000-0000-0000CB060000}"/>
    <cellStyle name="標準 87 2 2 2" xfId="1713" xr:uid="{00000000-0005-0000-0000-0000CC060000}"/>
    <cellStyle name="標準 87 2 2 3" xfId="1714" xr:uid="{00000000-0005-0000-0000-0000CD060000}"/>
    <cellStyle name="標準 87 2 2 4" xfId="1715" xr:uid="{00000000-0005-0000-0000-0000CE060000}"/>
    <cellStyle name="標準 87 2 3" xfId="1716" xr:uid="{00000000-0005-0000-0000-0000CF060000}"/>
    <cellStyle name="標準 87 2 4" xfId="1717" xr:uid="{00000000-0005-0000-0000-0000D0060000}"/>
    <cellStyle name="標準 87 2 5" xfId="1718" xr:uid="{00000000-0005-0000-0000-0000D1060000}"/>
    <cellStyle name="標準 87 3" xfId="1719" xr:uid="{00000000-0005-0000-0000-0000D2060000}"/>
    <cellStyle name="標準 87 3 2" xfId="1720" xr:uid="{00000000-0005-0000-0000-0000D3060000}"/>
    <cellStyle name="標準 87 3 3" xfId="1721" xr:uid="{00000000-0005-0000-0000-0000D4060000}"/>
    <cellStyle name="標準 87 3 4" xfId="1722" xr:uid="{00000000-0005-0000-0000-0000D5060000}"/>
    <cellStyle name="標準 87 4" xfId="1723" xr:uid="{00000000-0005-0000-0000-0000D6060000}"/>
    <cellStyle name="標準 87 5" xfId="1724" xr:uid="{00000000-0005-0000-0000-0000D7060000}"/>
    <cellStyle name="標準 87 6" xfId="1725" xr:uid="{00000000-0005-0000-0000-0000D8060000}"/>
    <cellStyle name="標準 88" xfId="1726" xr:uid="{00000000-0005-0000-0000-0000D9060000}"/>
    <cellStyle name="標準 88 2" xfId="1727" xr:uid="{00000000-0005-0000-0000-0000DA060000}"/>
    <cellStyle name="標準 88 2 2" xfId="1728" xr:uid="{00000000-0005-0000-0000-0000DB060000}"/>
    <cellStyle name="標準 88 2 2 2" xfId="1729" xr:uid="{00000000-0005-0000-0000-0000DC060000}"/>
    <cellStyle name="標準 88 2 2 3" xfId="1730" xr:uid="{00000000-0005-0000-0000-0000DD060000}"/>
    <cellStyle name="標準 88 2 2 4" xfId="1731" xr:uid="{00000000-0005-0000-0000-0000DE060000}"/>
    <cellStyle name="標準 88 2 3" xfId="1732" xr:uid="{00000000-0005-0000-0000-0000DF060000}"/>
    <cellStyle name="標準 88 2 4" xfId="1733" xr:uid="{00000000-0005-0000-0000-0000E0060000}"/>
    <cellStyle name="標準 88 2 5" xfId="1734" xr:uid="{00000000-0005-0000-0000-0000E1060000}"/>
    <cellStyle name="標準 88 3" xfId="1735" xr:uid="{00000000-0005-0000-0000-0000E2060000}"/>
    <cellStyle name="標準 88 3 2" xfId="1736" xr:uid="{00000000-0005-0000-0000-0000E3060000}"/>
    <cellStyle name="標準 88 3 3" xfId="1737" xr:uid="{00000000-0005-0000-0000-0000E4060000}"/>
    <cellStyle name="標準 88 3 4" xfId="1738" xr:uid="{00000000-0005-0000-0000-0000E5060000}"/>
    <cellStyle name="標準 88 4" xfId="1739" xr:uid="{00000000-0005-0000-0000-0000E6060000}"/>
    <cellStyle name="標準 88 5" xfId="1740" xr:uid="{00000000-0005-0000-0000-0000E7060000}"/>
    <cellStyle name="標準 88 6" xfId="1741" xr:uid="{00000000-0005-0000-0000-0000E8060000}"/>
    <cellStyle name="標準 89" xfId="1742" xr:uid="{00000000-0005-0000-0000-0000E9060000}"/>
    <cellStyle name="標準 89 2" xfId="1743" xr:uid="{00000000-0005-0000-0000-0000EA060000}"/>
    <cellStyle name="標準 89 2 2" xfId="1744" xr:uid="{00000000-0005-0000-0000-0000EB060000}"/>
    <cellStyle name="標準 89 2 2 2" xfId="1745" xr:uid="{00000000-0005-0000-0000-0000EC060000}"/>
    <cellStyle name="標準 89 2 2 3" xfId="1746" xr:uid="{00000000-0005-0000-0000-0000ED060000}"/>
    <cellStyle name="標準 89 2 2 4" xfId="1747" xr:uid="{00000000-0005-0000-0000-0000EE060000}"/>
    <cellStyle name="標準 89 2 3" xfId="1748" xr:uid="{00000000-0005-0000-0000-0000EF060000}"/>
    <cellStyle name="標準 89 2 4" xfId="1749" xr:uid="{00000000-0005-0000-0000-0000F0060000}"/>
    <cellStyle name="標準 89 2 5" xfId="1750" xr:uid="{00000000-0005-0000-0000-0000F1060000}"/>
    <cellStyle name="標準 89 3" xfId="1751" xr:uid="{00000000-0005-0000-0000-0000F2060000}"/>
    <cellStyle name="標準 89 3 2" xfId="1752" xr:uid="{00000000-0005-0000-0000-0000F3060000}"/>
    <cellStyle name="標準 89 3 3" xfId="1753" xr:uid="{00000000-0005-0000-0000-0000F4060000}"/>
    <cellStyle name="標準 89 3 4" xfId="1754" xr:uid="{00000000-0005-0000-0000-0000F5060000}"/>
    <cellStyle name="標準 89 4" xfId="1755" xr:uid="{00000000-0005-0000-0000-0000F6060000}"/>
    <cellStyle name="標準 89 5" xfId="1756" xr:uid="{00000000-0005-0000-0000-0000F7060000}"/>
    <cellStyle name="標準 89 6" xfId="1757" xr:uid="{00000000-0005-0000-0000-0000F8060000}"/>
    <cellStyle name="標準 9" xfId="1758" xr:uid="{00000000-0005-0000-0000-0000F9060000}"/>
    <cellStyle name="標準 9 2" xfId="1759" xr:uid="{00000000-0005-0000-0000-0000FA060000}"/>
    <cellStyle name="標準 9 3" xfId="1760" xr:uid="{00000000-0005-0000-0000-0000FB060000}"/>
    <cellStyle name="標準 90" xfId="1761" xr:uid="{00000000-0005-0000-0000-0000FC060000}"/>
    <cellStyle name="標準 90 2" xfId="1762" xr:uid="{00000000-0005-0000-0000-0000FD060000}"/>
    <cellStyle name="標準 90 2 2" xfId="1763" xr:uid="{00000000-0005-0000-0000-0000FE060000}"/>
    <cellStyle name="標準 90 2 2 2" xfId="1764" xr:uid="{00000000-0005-0000-0000-0000FF060000}"/>
    <cellStyle name="標準 90 2 2 3" xfId="1765" xr:uid="{00000000-0005-0000-0000-000000070000}"/>
    <cellStyle name="標準 90 2 2 4" xfId="1766" xr:uid="{00000000-0005-0000-0000-000001070000}"/>
    <cellStyle name="標準 90 2 3" xfId="1767" xr:uid="{00000000-0005-0000-0000-000002070000}"/>
    <cellStyle name="標準 90 2 4" xfId="1768" xr:uid="{00000000-0005-0000-0000-000003070000}"/>
    <cellStyle name="標準 90 2 5" xfId="1769" xr:uid="{00000000-0005-0000-0000-000004070000}"/>
    <cellStyle name="標準 90 3" xfId="1770" xr:uid="{00000000-0005-0000-0000-000005070000}"/>
    <cellStyle name="標準 90 3 2" xfId="1771" xr:uid="{00000000-0005-0000-0000-000006070000}"/>
    <cellStyle name="標準 90 3 3" xfId="1772" xr:uid="{00000000-0005-0000-0000-000007070000}"/>
    <cellStyle name="標準 90 3 4" xfId="1773" xr:uid="{00000000-0005-0000-0000-000008070000}"/>
    <cellStyle name="標準 90 4" xfId="1774" xr:uid="{00000000-0005-0000-0000-000009070000}"/>
    <cellStyle name="標準 90 5" xfId="1775" xr:uid="{00000000-0005-0000-0000-00000A070000}"/>
    <cellStyle name="標準 90 6" xfId="1776" xr:uid="{00000000-0005-0000-0000-00000B070000}"/>
    <cellStyle name="標準 91" xfId="1777" xr:uid="{00000000-0005-0000-0000-00000C070000}"/>
    <cellStyle name="標準 91 2" xfId="1778" xr:uid="{00000000-0005-0000-0000-00000D070000}"/>
    <cellStyle name="標準 91 2 2" xfId="1779" xr:uid="{00000000-0005-0000-0000-00000E070000}"/>
    <cellStyle name="標準 91 2 2 2" xfId="1780" xr:uid="{00000000-0005-0000-0000-00000F070000}"/>
    <cellStyle name="標準 91 2 2 3" xfId="1781" xr:uid="{00000000-0005-0000-0000-000010070000}"/>
    <cellStyle name="標準 91 2 2 4" xfId="1782" xr:uid="{00000000-0005-0000-0000-000011070000}"/>
    <cellStyle name="標準 91 2 3" xfId="1783" xr:uid="{00000000-0005-0000-0000-000012070000}"/>
    <cellStyle name="標準 91 2 4" xfId="1784" xr:uid="{00000000-0005-0000-0000-000013070000}"/>
    <cellStyle name="標準 91 2 5" xfId="1785" xr:uid="{00000000-0005-0000-0000-000014070000}"/>
    <cellStyle name="標準 91 3" xfId="1786" xr:uid="{00000000-0005-0000-0000-000015070000}"/>
    <cellStyle name="標準 91 3 2" xfId="1787" xr:uid="{00000000-0005-0000-0000-000016070000}"/>
    <cellStyle name="標準 91 3 3" xfId="1788" xr:uid="{00000000-0005-0000-0000-000017070000}"/>
    <cellStyle name="標準 91 3 4" xfId="1789" xr:uid="{00000000-0005-0000-0000-000018070000}"/>
    <cellStyle name="標準 91 4" xfId="1790" xr:uid="{00000000-0005-0000-0000-000019070000}"/>
    <cellStyle name="標準 91 5" xfId="1791" xr:uid="{00000000-0005-0000-0000-00001A070000}"/>
    <cellStyle name="標準 91 6" xfId="1792" xr:uid="{00000000-0005-0000-0000-00001B070000}"/>
    <cellStyle name="標準 92" xfId="1793" xr:uid="{00000000-0005-0000-0000-00001C070000}"/>
    <cellStyle name="標準 92 2" xfId="1794" xr:uid="{00000000-0005-0000-0000-00001D070000}"/>
    <cellStyle name="標準 92 2 2" xfId="1795" xr:uid="{00000000-0005-0000-0000-00001E070000}"/>
    <cellStyle name="標準 92 2 2 2" xfId="1796" xr:uid="{00000000-0005-0000-0000-00001F070000}"/>
    <cellStyle name="標準 92 2 2 3" xfId="1797" xr:uid="{00000000-0005-0000-0000-000020070000}"/>
    <cellStyle name="標準 92 2 2 4" xfId="1798" xr:uid="{00000000-0005-0000-0000-000021070000}"/>
    <cellStyle name="標準 92 2 3" xfId="1799" xr:uid="{00000000-0005-0000-0000-000022070000}"/>
    <cellStyle name="標準 92 2 4" xfId="1800" xr:uid="{00000000-0005-0000-0000-000023070000}"/>
    <cellStyle name="標準 92 2 5" xfId="1801" xr:uid="{00000000-0005-0000-0000-000024070000}"/>
    <cellStyle name="標準 92 3" xfId="1802" xr:uid="{00000000-0005-0000-0000-000025070000}"/>
    <cellStyle name="標準 92 3 2" xfId="1803" xr:uid="{00000000-0005-0000-0000-000026070000}"/>
    <cellStyle name="標準 92 3 3" xfId="1804" xr:uid="{00000000-0005-0000-0000-000027070000}"/>
    <cellStyle name="標準 92 3 4" xfId="1805" xr:uid="{00000000-0005-0000-0000-000028070000}"/>
    <cellStyle name="標準 92 4" xfId="1806" xr:uid="{00000000-0005-0000-0000-000029070000}"/>
    <cellStyle name="標準 92 5" xfId="1807" xr:uid="{00000000-0005-0000-0000-00002A070000}"/>
    <cellStyle name="標準 92 6" xfId="1808" xr:uid="{00000000-0005-0000-0000-00002B070000}"/>
    <cellStyle name="標準 93" xfId="1809" xr:uid="{00000000-0005-0000-0000-00002C070000}"/>
    <cellStyle name="標準 93 2" xfId="1810" xr:uid="{00000000-0005-0000-0000-00002D070000}"/>
    <cellStyle name="標準 93 2 2" xfId="1811" xr:uid="{00000000-0005-0000-0000-00002E070000}"/>
    <cellStyle name="標準 93 2 2 2" xfId="1812" xr:uid="{00000000-0005-0000-0000-00002F070000}"/>
    <cellStyle name="標準 93 2 2 3" xfId="1813" xr:uid="{00000000-0005-0000-0000-000030070000}"/>
    <cellStyle name="標準 93 2 2 4" xfId="1814" xr:uid="{00000000-0005-0000-0000-000031070000}"/>
    <cellStyle name="標準 93 2 3" xfId="1815" xr:uid="{00000000-0005-0000-0000-000032070000}"/>
    <cellStyle name="標準 93 2 4" xfId="1816" xr:uid="{00000000-0005-0000-0000-000033070000}"/>
    <cellStyle name="標準 93 2 5" xfId="1817" xr:uid="{00000000-0005-0000-0000-000034070000}"/>
    <cellStyle name="標準 93 3" xfId="1818" xr:uid="{00000000-0005-0000-0000-000035070000}"/>
    <cellStyle name="標準 93 3 2" xfId="1819" xr:uid="{00000000-0005-0000-0000-000036070000}"/>
    <cellStyle name="標準 93 3 3" xfId="1820" xr:uid="{00000000-0005-0000-0000-000037070000}"/>
    <cellStyle name="標準 93 3 4" xfId="1821" xr:uid="{00000000-0005-0000-0000-000038070000}"/>
    <cellStyle name="標準 93 4" xfId="1822" xr:uid="{00000000-0005-0000-0000-000039070000}"/>
    <cellStyle name="標準 93 5" xfId="1823" xr:uid="{00000000-0005-0000-0000-00003A070000}"/>
    <cellStyle name="標準 93 6" xfId="1824" xr:uid="{00000000-0005-0000-0000-00003B070000}"/>
    <cellStyle name="標準 94" xfId="1825" xr:uid="{00000000-0005-0000-0000-00003C070000}"/>
    <cellStyle name="標準 94 2" xfId="1826" xr:uid="{00000000-0005-0000-0000-00003D070000}"/>
    <cellStyle name="標準 94 2 2" xfId="1827" xr:uid="{00000000-0005-0000-0000-00003E070000}"/>
    <cellStyle name="標準 94 2 2 2" xfId="1828" xr:uid="{00000000-0005-0000-0000-00003F070000}"/>
    <cellStyle name="標準 94 2 2 3" xfId="1829" xr:uid="{00000000-0005-0000-0000-000040070000}"/>
    <cellStyle name="標準 94 2 2 4" xfId="1830" xr:uid="{00000000-0005-0000-0000-000041070000}"/>
    <cellStyle name="標準 94 2 3" xfId="1831" xr:uid="{00000000-0005-0000-0000-000042070000}"/>
    <cellStyle name="標準 94 2 4" xfId="1832" xr:uid="{00000000-0005-0000-0000-000043070000}"/>
    <cellStyle name="標準 94 2 5" xfId="1833" xr:uid="{00000000-0005-0000-0000-000044070000}"/>
    <cellStyle name="標準 94 3" xfId="1834" xr:uid="{00000000-0005-0000-0000-000045070000}"/>
    <cellStyle name="標準 94 3 2" xfId="1835" xr:uid="{00000000-0005-0000-0000-000046070000}"/>
    <cellStyle name="標準 94 3 3" xfId="1836" xr:uid="{00000000-0005-0000-0000-000047070000}"/>
    <cellStyle name="標準 94 3 4" xfId="1837" xr:uid="{00000000-0005-0000-0000-000048070000}"/>
    <cellStyle name="標準 94 4" xfId="1838" xr:uid="{00000000-0005-0000-0000-000049070000}"/>
    <cellStyle name="標準 94 5" xfId="1839" xr:uid="{00000000-0005-0000-0000-00004A070000}"/>
    <cellStyle name="標準 94 6" xfId="1840" xr:uid="{00000000-0005-0000-0000-00004B070000}"/>
    <cellStyle name="標準 95" xfId="1841" xr:uid="{00000000-0005-0000-0000-00004C070000}"/>
    <cellStyle name="標準 95 2" xfId="1842" xr:uid="{00000000-0005-0000-0000-00004D070000}"/>
    <cellStyle name="標準 95 2 2" xfId="1843" xr:uid="{00000000-0005-0000-0000-00004E070000}"/>
    <cellStyle name="標準 95 2 2 2" xfId="1844" xr:uid="{00000000-0005-0000-0000-00004F070000}"/>
    <cellStyle name="標準 95 2 2 3" xfId="1845" xr:uid="{00000000-0005-0000-0000-000050070000}"/>
    <cellStyle name="標準 95 2 2 4" xfId="1846" xr:uid="{00000000-0005-0000-0000-000051070000}"/>
    <cellStyle name="標準 95 2 3" xfId="1847" xr:uid="{00000000-0005-0000-0000-000052070000}"/>
    <cellStyle name="標準 95 2 4" xfId="1848" xr:uid="{00000000-0005-0000-0000-000053070000}"/>
    <cellStyle name="標準 95 2 5" xfId="1849" xr:uid="{00000000-0005-0000-0000-000054070000}"/>
    <cellStyle name="標準 95 3" xfId="1850" xr:uid="{00000000-0005-0000-0000-000055070000}"/>
    <cellStyle name="標準 95 3 2" xfId="1851" xr:uid="{00000000-0005-0000-0000-000056070000}"/>
    <cellStyle name="標準 95 3 3" xfId="1852" xr:uid="{00000000-0005-0000-0000-000057070000}"/>
    <cellStyle name="標準 95 3 4" xfId="1853" xr:uid="{00000000-0005-0000-0000-000058070000}"/>
    <cellStyle name="標準 95 4" xfId="1854" xr:uid="{00000000-0005-0000-0000-000059070000}"/>
    <cellStyle name="標準 95 5" xfId="1855" xr:uid="{00000000-0005-0000-0000-00005A070000}"/>
    <cellStyle name="標準 95 6" xfId="1856" xr:uid="{00000000-0005-0000-0000-00005B070000}"/>
    <cellStyle name="標準 96" xfId="1857" xr:uid="{00000000-0005-0000-0000-00005C070000}"/>
    <cellStyle name="標準 96 2" xfId="1858" xr:uid="{00000000-0005-0000-0000-00005D070000}"/>
    <cellStyle name="標準 96 2 2" xfId="1859" xr:uid="{00000000-0005-0000-0000-00005E070000}"/>
    <cellStyle name="標準 96 2 2 2" xfId="1860" xr:uid="{00000000-0005-0000-0000-00005F070000}"/>
    <cellStyle name="標準 96 2 2 3" xfId="1861" xr:uid="{00000000-0005-0000-0000-000060070000}"/>
    <cellStyle name="標準 96 2 2 4" xfId="1862" xr:uid="{00000000-0005-0000-0000-000061070000}"/>
    <cellStyle name="標準 96 2 3" xfId="1863" xr:uid="{00000000-0005-0000-0000-000062070000}"/>
    <cellStyle name="標準 96 2 4" xfId="1864" xr:uid="{00000000-0005-0000-0000-000063070000}"/>
    <cellStyle name="標準 96 2 5" xfId="1865" xr:uid="{00000000-0005-0000-0000-000064070000}"/>
    <cellStyle name="標準 96 3" xfId="1866" xr:uid="{00000000-0005-0000-0000-000065070000}"/>
    <cellStyle name="標準 96 3 2" xfId="1867" xr:uid="{00000000-0005-0000-0000-000066070000}"/>
    <cellStyle name="標準 96 3 3" xfId="1868" xr:uid="{00000000-0005-0000-0000-000067070000}"/>
    <cellStyle name="標準 96 3 4" xfId="1869" xr:uid="{00000000-0005-0000-0000-000068070000}"/>
    <cellStyle name="標準 96 4" xfId="1870" xr:uid="{00000000-0005-0000-0000-000069070000}"/>
    <cellStyle name="標準 96 5" xfId="1871" xr:uid="{00000000-0005-0000-0000-00006A070000}"/>
    <cellStyle name="標準 96 6" xfId="1872" xr:uid="{00000000-0005-0000-0000-00006B070000}"/>
    <cellStyle name="標準 97" xfId="1873" xr:uid="{00000000-0005-0000-0000-00006C070000}"/>
    <cellStyle name="標準 97 2" xfId="1874" xr:uid="{00000000-0005-0000-0000-00006D070000}"/>
    <cellStyle name="標準 97 2 2" xfId="1875" xr:uid="{00000000-0005-0000-0000-00006E070000}"/>
    <cellStyle name="標準 97 2 2 2" xfId="1876" xr:uid="{00000000-0005-0000-0000-00006F070000}"/>
    <cellStyle name="標準 97 2 2 3" xfId="1877" xr:uid="{00000000-0005-0000-0000-000070070000}"/>
    <cellStyle name="標準 97 2 2 4" xfId="1878" xr:uid="{00000000-0005-0000-0000-000071070000}"/>
    <cellStyle name="標準 97 2 3" xfId="1879" xr:uid="{00000000-0005-0000-0000-000072070000}"/>
    <cellStyle name="標準 97 2 4" xfId="1880" xr:uid="{00000000-0005-0000-0000-000073070000}"/>
    <cellStyle name="標準 97 2 5" xfId="1881" xr:uid="{00000000-0005-0000-0000-000074070000}"/>
    <cellStyle name="標準 97 3" xfId="1882" xr:uid="{00000000-0005-0000-0000-000075070000}"/>
    <cellStyle name="標準 97 3 2" xfId="1883" xr:uid="{00000000-0005-0000-0000-000076070000}"/>
    <cellStyle name="標準 97 3 3" xfId="1884" xr:uid="{00000000-0005-0000-0000-000077070000}"/>
    <cellStyle name="標準 97 3 4" xfId="1885" xr:uid="{00000000-0005-0000-0000-000078070000}"/>
    <cellStyle name="標準 97 4" xfId="1886" xr:uid="{00000000-0005-0000-0000-000079070000}"/>
    <cellStyle name="標準 97 5" xfId="1887" xr:uid="{00000000-0005-0000-0000-00007A070000}"/>
    <cellStyle name="標準 97 6" xfId="1888" xr:uid="{00000000-0005-0000-0000-00007B070000}"/>
    <cellStyle name="標準 98" xfId="1889" xr:uid="{00000000-0005-0000-0000-00007C070000}"/>
    <cellStyle name="標準 98 2" xfId="1890" xr:uid="{00000000-0005-0000-0000-00007D070000}"/>
    <cellStyle name="標準 98 2 2" xfId="1891" xr:uid="{00000000-0005-0000-0000-00007E070000}"/>
    <cellStyle name="標準 98 2 2 2" xfId="1892" xr:uid="{00000000-0005-0000-0000-00007F070000}"/>
    <cellStyle name="標準 98 2 2 3" xfId="1893" xr:uid="{00000000-0005-0000-0000-000080070000}"/>
    <cellStyle name="標準 98 2 2 4" xfId="1894" xr:uid="{00000000-0005-0000-0000-000081070000}"/>
    <cellStyle name="標準 98 2 3" xfId="1895" xr:uid="{00000000-0005-0000-0000-000082070000}"/>
    <cellStyle name="標準 98 2 4" xfId="1896" xr:uid="{00000000-0005-0000-0000-000083070000}"/>
    <cellStyle name="標準 98 2 5" xfId="1897" xr:uid="{00000000-0005-0000-0000-000084070000}"/>
    <cellStyle name="標準 98 3" xfId="1898" xr:uid="{00000000-0005-0000-0000-000085070000}"/>
    <cellStyle name="標準 98 3 2" xfId="1899" xr:uid="{00000000-0005-0000-0000-000086070000}"/>
    <cellStyle name="標準 98 3 3" xfId="1900" xr:uid="{00000000-0005-0000-0000-000087070000}"/>
    <cellStyle name="標準 98 3 4" xfId="1901" xr:uid="{00000000-0005-0000-0000-000088070000}"/>
    <cellStyle name="標準 98 4" xfId="1902" xr:uid="{00000000-0005-0000-0000-000089070000}"/>
    <cellStyle name="標準 98 5" xfId="1903" xr:uid="{00000000-0005-0000-0000-00008A070000}"/>
    <cellStyle name="標準 98 6" xfId="1904" xr:uid="{00000000-0005-0000-0000-00008B070000}"/>
    <cellStyle name="標準 99" xfId="1905" xr:uid="{00000000-0005-0000-0000-00008C070000}"/>
    <cellStyle name="標準 99 2" xfId="1906" xr:uid="{00000000-0005-0000-0000-00008D070000}"/>
    <cellStyle name="標準 99 2 2" xfId="1907" xr:uid="{00000000-0005-0000-0000-00008E070000}"/>
    <cellStyle name="標準 99 2 2 2" xfId="1908" xr:uid="{00000000-0005-0000-0000-00008F070000}"/>
    <cellStyle name="標準 99 2 2 3" xfId="1909" xr:uid="{00000000-0005-0000-0000-000090070000}"/>
    <cellStyle name="標準 99 2 2 4" xfId="1910" xr:uid="{00000000-0005-0000-0000-000091070000}"/>
    <cellStyle name="標準 99 2 3" xfId="1911" xr:uid="{00000000-0005-0000-0000-000092070000}"/>
    <cellStyle name="標準 99 2 4" xfId="1912" xr:uid="{00000000-0005-0000-0000-000093070000}"/>
    <cellStyle name="標準 99 2 5" xfId="1913" xr:uid="{00000000-0005-0000-0000-000094070000}"/>
    <cellStyle name="標準 99 3" xfId="1914" xr:uid="{00000000-0005-0000-0000-000095070000}"/>
    <cellStyle name="標準 99 3 2" xfId="1915" xr:uid="{00000000-0005-0000-0000-000096070000}"/>
    <cellStyle name="標準 99 3 3" xfId="1916" xr:uid="{00000000-0005-0000-0000-000097070000}"/>
    <cellStyle name="標準 99 3 4" xfId="1917" xr:uid="{00000000-0005-0000-0000-000098070000}"/>
    <cellStyle name="標準 99 4" xfId="1918" xr:uid="{00000000-0005-0000-0000-000099070000}"/>
    <cellStyle name="標準 99 5" xfId="1919" xr:uid="{00000000-0005-0000-0000-00009A070000}"/>
    <cellStyle name="標準 99 6" xfId="1920" xr:uid="{00000000-0005-0000-0000-00009B070000}"/>
    <cellStyle name="標準１" xfId="1921" xr:uid="{00000000-0005-0000-0000-0000A4070000}"/>
    <cellStyle name="標準10" xfId="1922" xr:uid="{00000000-0005-0000-0000-0000A5070000}"/>
    <cellStyle name="標準12" xfId="1923" xr:uid="{00000000-0005-0000-0000-0000A6070000}"/>
    <cellStyle name="文字列" xfId="1924" xr:uid="{00000000-0005-0000-0000-0000A7070000}"/>
    <cellStyle name="未定義" xfId="12" xr:uid="{00000000-0005-0000-0000-0000A8070000}"/>
    <cellStyle name="未定義 2" xfId="1925" xr:uid="{00000000-0005-0000-0000-0000A9070000}"/>
    <cellStyle name="未定義 3" xfId="1926" xr:uid="{00000000-0005-0000-0000-0000AA070000}"/>
    <cellStyle name="未定義_030_上場有価証券総括表_詳細設計書_府令改正対応" xfId="1927" xr:uid="{00000000-0005-0000-0000-0000AB070000}"/>
    <cellStyle name="良い 2" xfId="1928" xr:uid="{00000000-0005-0000-0000-0000AC070000}"/>
    <cellStyle name="良い 3" xfId="1929" xr:uid="{00000000-0005-0000-0000-0000AD070000}"/>
    <cellStyle name="良い 4" xfId="1930" xr:uid="{00000000-0005-0000-0000-0000AE070000}"/>
    <cellStyle name="良い 5" xfId="1931" xr:uid="{00000000-0005-0000-0000-0000AF070000}"/>
    <cellStyle name="良い 6" xfId="1932" xr:uid="{00000000-0005-0000-0000-0000B0070000}"/>
    <cellStyle name="良い 7" xfId="1933" xr:uid="{00000000-0005-0000-0000-0000B1070000}"/>
    <cellStyle name="良い 8" xfId="1934" xr:uid="{00000000-0005-0000-0000-0000B2070000}"/>
    <cellStyle name="良い 9" xfId="1935" xr:uid="{00000000-0005-0000-0000-0000B3070000}"/>
    <cellStyle name="표준_4.3.1_取引処理（取引処理制御１－１）" xfId="1936" xr:uid="{00000000-0005-0000-0000-0000B4070000}"/>
  </cellStyles>
  <dxfs count="0"/>
  <tableStyles count="0" defaultPivotStyle="PivotStyleLight16" defaultTableStyle="TableStyleMedium2"/>
  <colors>
    <mruColors>
      <color rgb="FF66FFFF"/>
      <color rgb="FFFFEB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28</xdr:col>
      <xdr:colOff>790575</xdr:colOff>
      <xdr:row>0</xdr:row>
      <xdr:rowOff>9526</xdr:rowOff>
    </xdr:from>
    <xdr:ext cx="5010151" cy="476250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8EC94F4-D6BB-429C-86B9-2FAAEA2A53A4}"/>
            </a:ext>
          </a:extLst>
        </xdr:cNvPr>
        <xdr:cNvSpPr/>
      </xdr:nvSpPr>
      <xdr:spPr>
        <a:xfrm>
          <a:off x="28108275" y="9526"/>
          <a:ext cx="5010151" cy="476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平均清算値段は、長期国債先物取引（現金決済型ミニ）・金利先物取引においては、平均清算数値を示す。</a:t>
          </a:r>
          <a:endParaRPr altLang="ja-JP" baseline="0" kern="0" kumimoji="1" lang="en-US" spc="0" sz="8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Relationship Id="rId3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6F9CB-9AA2-4234-BB6A-6D28CA66E286}">
  <sheetPr codeName="Sheet1">
    <pageSetUpPr fitToPage="1"/>
  </sheetPr>
  <dimension ref="A1:AI43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width="10.625" collapsed="false"/>
    <col min="2" max="2" bestFit="true" customWidth="true" width="16.125" collapsed="false"/>
    <col min="3" max="3" customWidth="true" width="38.125" collapsed="false"/>
    <col min="4" max="6" bestFit="true" customWidth="true" width="10.25" collapsed="false"/>
    <col min="7" max="7" bestFit="true" customWidth="true" width="5.0" collapsed="false"/>
    <col min="8" max="8" customWidth="true" width="14.125" collapsed="false"/>
    <col min="9" max="9" customWidth="true" width="12.5" collapsed="false"/>
    <col min="10" max="10" customWidth="true" width="5.0" collapsed="false"/>
    <col min="11" max="11" customWidth="true" width="14.125" collapsed="false"/>
    <col min="12" max="12" customWidth="true" width="12.5" collapsed="false"/>
    <col min="13" max="13" customWidth="true" width="5.0" collapsed="false"/>
    <col min="14" max="14" customWidth="true" width="14.125" collapsed="false"/>
    <col min="15" max="15" customWidth="true" width="5.0" collapsed="false"/>
    <col min="16" max="16" customWidth="true" width="14.25" collapsed="false"/>
    <col min="17" max="17" customWidth="true" width="12.5" collapsed="false"/>
    <col min="18" max="18" customWidth="true" width="5.0" collapsed="false"/>
    <col min="19" max="19" customWidth="true" width="14.125" collapsed="false"/>
    <col min="20" max="20" customWidth="true" width="5.0" collapsed="false"/>
    <col min="21" max="21" customWidth="true" width="14.0" collapsed="false"/>
    <col min="22" max="22" customWidth="true" width="12.5" collapsed="false"/>
    <col min="23" max="24" customWidth="true" width="15.25" collapsed="false"/>
    <col min="25" max="25" customWidth="true" width="16.0" collapsed="false"/>
    <col min="26" max="27" customWidth="true" width="15.25" collapsed="false"/>
    <col min="28" max="28" customWidth="true" width="21.125" collapsed="false"/>
    <col min="29" max="29" customWidth="true" width="15.25" collapsed="false"/>
    <col min="30" max="31" customWidth="true" width="21.125" collapsed="false"/>
    <col min="32" max="32" bestFit="true" customWidth="true" width="2.375" collapsed="false"/>
    <col min="33" max="33" customWidth="true" width="15.25" collapsed="false"/>
    <col min="34" max="34" bestFit="true" customWidth="true" width="6.75" collapsed="false"/>
  </cols>
  <sheetData>
    <row customHeight="1" ht="30" r="1" spans="1:34">
      <c r="A1" s="16" t="s">
        <v>36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  <c r="AD1" s="3"/>
      <c r="AE1" s="3"/>
      <c r="AF1" s="3"/>
      <c r="AG1" s="3"/>
      <c r="AH1" s="4"/>
    </row>
    <row customHeight="1" ht="30" r="2" spans="1:34">
      <c r="A2" s="18" t="s">
        <v>37</v>
      </c>
      <c r="B2" s="19"/>
      <c r="C2" s="19"/>
      <c r="D2" s="5"/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7"/>
      <c r="AD2" s="7"/>
      <c r="AE2" s="7"/>
      <c r="AF2" s="7"/>
      <c r="AG2" s="7"/>
      <c r="AH2" s="8"/>
    </row>
    <row customHeight="1" ht="14.1" r="3" spans="1:34">
      <c r="A3" s="20" t="s">
        <v>0</v>
      </c>
      <c r="B3" s="22" t="s">
        <v>26</v>
      </c>
      <c r="C3" s="22" t="s">
        <v>25</v>
      </c>
      <c r="D3" s="24" t="s">
        <v>1</v>
      </c>
      <c r="E3" s="26" t="s">
        <v>6</v>
      </c>
      <c r="F3" s="27"/>
      <c r="G3" s="32" t="s">
        <v>24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4"/>
      <c r="W3" s="24" t="s">
        <v>38</v>
      </c>
      <c r="X3" s="44" t="s">
        <v>23</v>
      </c>
      <c r="Y3" s="45"/>
      <c r="Z3" s="45"/>
      <c r="AA3" s="46"/>
      <c r="AB3" s="44" t="s">
        <v>31</v>
      </c>
      <c r="AC3" s="45"/>
      <c r="AD3" s="45"/>
      <c r="AE3" s="46"/>
      <c r="AF3" s="28" t="s">
        <v>22</v>
      </c>
      <c r="AG3" s="29"/>
      <c r="AH3" s="41" t="s">
        <v>21</v>
      </c>
    </row>
    <row customHeight="1" ht="9" r="4" spans="1:34">
      <c r="A4" s="21"/>
      <c r="B4" s="23"/>
      <c r="C4" s="23"/>
      <c r="D4" s="25"/>
      <c r="E4" s="28"/>
      <c r="F4" s="29"/>
      <c r="G4" s="35" t="s">
        <v>9</v>
      </c>
      <c r="H4" s="37" t="s">
        <v>39</v>
      </c>
      <c r="I4" s="13"/>
      <c r="J4" s="35" t="s">
        <v>9</v>
      </c>
      <c r="K4" s="37" t="s">
        <v>40</v>
      </c>
      <c r="L4" s="9"/>
      <c r="M4" s="43" t="s">
        <v>2</v>
      </c>
      <c r="N4" s="43"/>
      <c r="O4" s="35" t="s">
        <v>9</v>
      </c>
      <c r="P4" s="37" t="s">
        <v>41</v>
      </c>
      <c r="Q4" s="9"/>
      <c r="R4" s="43" t="s">
        <v>2</v>
      </c>
      <c r="S4" s="43"/>
      <c r="T4" s="35" t="s">
        <v>9</v>
      </c>
      <c r="U4" s="37" t="s">
        <v>42</v>
      </c>
      <c r="V4" s="13"/>
      <c r="W4" s="25"/>
      <c r="X4" s="24" t="s">
        <v>3</v>
      </c>
      <c r="Y4" s="25" t="s">
        <v>7</v>
      </c>
      <c r="Z4" s="25" t="s">
        <v>20</v>
      </c>
      <c r="AA4" s="25" t="s">
        <v>27</v>
      </c>
      <c r="AB4" s="24" t="s">
        <v>3</v>
      </c>
      <c r="AC4" s="25" t="s">
        <v>8</v>
      </c>
      <c r="AD4" s="25" t="s">
        <v>18</v>
      </c>
      <c r="AE4" s="25" t="s">
        <v>30</v>
      </c>
      <c r="AF4" s="28"/>
      <c r="AG4" s="29"/>
      <c r="AH4" s="42"/>
    </row>
    <row customHeight="1" ht="27" r="5" spans="1:34">
      <c r="A5" s="21"/>
      <c r="B5" s="23"/>
      <c r="C5" s="23"/>
      <c r="D5" s="25"/>
      <c r="E5" s="30"/>
      <c r="F5" s="31"/>
      <c r="G5" s="36"/>
      <c r="H5" s="38"/>
      <c r="I5" s="10" t="s">
        <v>5</v>
      </c>
      <c r="J5" s="36"/>
      <c r="K5" s="38"/>
      <c r="L5" s="10" t="s">
        <v>5</v>
      </c>
      <c r="M5" s="11" t="s">
        <v>19</v>
      </c>
      <c r="N5" s="9" t="s">
        <v>43</v>
      </c>
      <c r="O5" s="36"/>
      <c r="P5" s="38"/>
      <c r="Q5" s="10" t="s">
        <v>5</v>
      </c>
      <c r="R5" s="11" t="s">
        <v>19</v>
      </c>
      <c r="S5" s="9" t="s">
        <v>43</v>
      </c>
      <c r="T5" s="36"/>
      <c r="U5" s="38"/>
      <c r="V5" s="10" t="s">
        <v>5</v>
      </c>
      <c r="W5" s="25"/>
      <c r="X5" s="24"/>
      <c r="Y5" s="25"/>
      <c r="Z5" s="25"/>
      <c r="AA5" s="25"/>
      <c r="AB5" s="24"/>
      <c r="AC5" s="25"/>
      <c r="AD5" s="25"/>
      <c r="AE5" s="25"/>
      <c r="AF5" s="28"/>
      <c r="AG5" s="31"/>
      <c r="AH5" s="42"/>
    </row>
    <row customHeight="1" ht="36" r="6" spans="1:34">
      <c r="A6" s="12" t="s">
        <v>17</v>
      </c>
      <c r="B6" s="24"/>
      <c r="C6" s="24"/>
      <c r="D6" s="10" t="s">
        <v>4</v>
      </c>
      <c r="E6" s="39" t="s">
        <v>16</v>
      </c>
      <c r="F6" s="40"/>
      <c r="G6" s="11" t="s">
        <v>15</v>
      </c>
      <c r="H6" s="9" t="s">
        <v>44</v>
      </c>
      <c r="I6" s="10" t="s">
        <v>28</v>
      </c>
      <c r="J6" s="11" t="s">
        <v>15</v>
      </c>
      <c r="K6" s="9" t="s">
        <v>45</v>
      </c>
      <c r="L6" s="10" t="s">
        <v>28</v>
      </c>
      <c r="M6" s="11" t="s">
        <v>15</v>
      </c>
      <c r="N6" s="9" t="s">
        <v>46</v>
      </c>
      <c r="O6" s="11" t="s">
        <v>15</v>
      </c>
      <c r="P6" s="9" t="s">
        <v>47</v>
      </c>
      <c r="Q6" s="10" t="s">
        <v>28</v>
      </c>
      <c r="R6" s="11" t="s">
        <v>15</v>
      </c>
      <c r="S6" s="9" t="s">
        <v>46</v>
      </c>
      <c r="T6" s="11" t="s">
        <v>15</v>
      </c>
      <c r="U6" s="9" t="s">
        <v>48</v>
      </c>
      <c r="V6" s="10" t="s">
        <v>28</v>
      </c>
      <c r="W6" s="10" t="s">
        <v>49</v>
      </c>
      <c r="X6" s="10" t="s">
        <v>14</v>
      </c>
      <c r="Y6" s="10" t="s">
        <v>13</v>
      </c>
      <c r="Z6" s="10" t="s">
        <v>12</v>
      </c>
      <c r="AA6" s="10" t="s">
        <v>29</v>
      </c>
      <c r="AB6" s="10" t="s">
        <v>32</v>
      </c>
      <c r="AC6" s="10" t="s">
        <v>33</v>
      </c>
      <c r="AD6" s="10" t="s">
        <v>34</v>
      </c>
      <c r="AE6" s="14" t="s">
        <v>35</v>
      </c>
      <c r="AF6" s="39" t="s">
        <v>11</v>
      </c>
      <c r="AG6" s="40"/>
      <c r="AH6" s="15" t="s">
        <v>10</v>
      </c>
    </row>
    <row r="7" spans="1:34">
      <c r="A7" s="47" t="s">
        <v>50</v>
      </c>
      <c r="B7" s="48" t="s">
        <v>51</v>
      </c>
      <c r="C7" s="48" t="s">
        <v>52</v>
      </c>
      <c r="D7" s="48" t="s">
        <v>50</v>
      </c>
      <c r="E7" s="49" t="s">
        <v>53</v>
      </c>
      <c r="F7" s="49" t="s">
        <v>54</v>
      </c>
      <c r="G7" s="50"/>
      <c r="H7" s="51" t="s">
        <v>55</v>
      </c>
      <c r="I7" s="52"/>
      <c r="J7" s="50"/>
      <c r="K7" s="51" t="s">
        <v>55</v>
      </c>
      <c r="L7" s="52"/>
      <c r="M7" s="50"/>
      <c r="N7" s="51"/>
      <c r="O7" s="50"/>
      <c r="P7" s="51" t="s">
        <v>55</v>
      </c>
      <c r="Q7" s="52"/>
      <c r="R7" s="50"/>
      <c r="S7" s="51"/>
      <c r="T7" s="50"/>
      <c r="U7" s="51" t="s">
        <v>55</v>
      </c>
      <c r="V7" s="53"/>
      <c r="W7" s="54" t="n">
        <f>112.64</f>
        <v>112.64</v>
      </c>
      <c r="X7" s="55" t="str">
        <f>"－"</f>
        <v>－</v>
      </c>
      <c r="Y7" s="55"/>
      <c r="Z7" s="55"/>
      <c r="AA7" s="55"/>
      <c r="AB7" s="55" t="str">
        <f>"－"</f>
        <v>－</v>
      </c>
      <c r="AC7" s="55"/>
      <c r="AD7" s="55"/>
      <c r="AE7" s="56"/>
      <c r="AF7" s="50" t="s">
        <v>56</v>
      </c>
      <c r="AG7" s="57" t="str">
        <f>"－"</f>
        <v>－</v>
      </c>
      <c r="AH7" s="58" t="str">
        <f>"－"</f>
        <v>－</v>
      </c>
    </row>
    <row r="8">
      <c r="A8" s="47" t="s">
        <v>50</v>
      </c>
      <c r="B8" s="48" t="s">
        <v>51</v>
      </c>
      <c r="C8" s="48" t="s">
        <v>52</v>
      </c>
      <c r="D8" s="48" t="s">
        <v>57</v>
      </c>
      <c r="E8" s="49" t="s">
        <v>58</v>
      </c>
      <c r="F8" s="49" t="s">
        <v>59</v>
      </c>
      <c r="G8" s="50"/>
      <c r="H8" s="51" t="s">
        <v>55</v>
      </c>
      <c r="I8" s="52"/>
      <c r="J8" s="50"/>
      <c r="K8" s="51" t="s">
        <v>55</v>
      </c>
      <c r="L8" s="52"/>
      <c r="M8" s="50"/>
      <c r="N8" s="51"/>
      <c r="O8" s="50"/>
      <c r="P8" s="51" t="s">
        <v>55</v>
      </c>
      <c r="Q8" s="52"/>
      <c r="R8" s="50"/>
      <c r="S8" s="51"/>
      <c r="T8" s="50"/>
      <c r="U8" s="51" t="s">
        <v>55</v>
      </c>
      <c r="V8" s="53"/>
      <c r="W8" s="54" t="n">
        <f>112.5</f>
        <v>112.5</v>
      </c>
      <c r="X8" s="55" t="str">
        <f>"－"</f>
        <v>－</v>
      </c>
      <c r="Y8" s="55"/>
      <c r="Z8" s="55"/>
      <c r="AA8" s="55"/>
      <c r="AB8" s="55" t="str">
        <f>"－"</f>
        <v>－</v>
      </c>
      <c r="AC8" s="55"/>
      <c r="AD8" s="55"/>
      <c r="AE8" s="56"/>
      <c r="AF8" s="50"/>
      <c r="AG8" s="57" t="str">
        <f>"－"</f>
        <v>－</v>
      </c>
      <c r="AH8" s="58" t="str">
        <f>"－"</f>
        <v>－</v>
      </c>
    </row>
    <row r="9">
      <c r="A9" s="47" t="s">
        <v>50</v>
      </c>
      <c r="B9" s="48" t="s">
        <v>51</v>
      </c>
      <c r="C9" s="48" t="s">
        <v>52</v>
      </c>
      <c r="D9" s="48" t="s">
        <v>60</v>
      </c>
      <c r="E9" s="49" t="s">
        <v>61</v>
      </c>
      <c r="F9" s="49" t="s">
        <v>62</v>
      </c>
      <c r="G9" s="50"/>
      <c r="H9" s="51" t="s">
        <v>55</v>
      </c>
      <c r="I9" s="52"/>
      <c r="J9" s="50"/>
      <c r="K9" s="51" t="s">
        <v>55</v>
      </c>
      <c r="L9" s="52"/>
      <c r="M9" s="50"/>
      <c r="N9" s="51"/>
      <c r="O9" s="50"/>
      <c r="P9" s="51" t="s">
        <v>55</v>
      </c>
      <c r="Q9" s="52"/>
      <c r="R9" s="50"/>
      <c r="S9" s="51"/>
      <c r="T9" s="50"/>
      <c r="U9" s="51" t="s">
        <v>55</v>
      </c>
      <c r="V9" s="53"/>
      <c r="W9" s="54" t="n">
        <f>112.29</f>
        <v>112.29</v>
      </c>
      <c r="X9" s="55" t="str">
        <f>"－"</f>
        <v>－</v>
      </c>
      <c r="Y9" s="55"/>
      <c r="Z9" s="55"/>
      <c r="AA9" s="55"/>
      <c r="AB9" s="55" t="str">
        <f>"－"</f>
        <v>－</v>
      </c>
      <c r="AC9" s="55"/>
      <c r="AD9" s="55"/>
      <c r="AE9" s="56"/>
      <c r="AF9" s="50"/>
      <c r="AG9" s="57" t="str">
        <f>"－"</f>
        <v>－</v>
      </c>
      <c r="AH9" s="58" t="str">
        <f>"－"</f>
        <v>－</v>
      </c>
    </row>
    <row r="10">
      <c r="A10" s="47" t="s">
        <v>50</v>
      </c>
      <c r="B10" s="48" t="s">
        <v>51</v>
      </c>
      <c r="C10" s="48" t="s">
        <v>52</v>
      </c>
      <c r="D10" s="48" t="s">
        <v>63</v>
      </c>
      <c r="E10" s="49" t="s">
        <v>64</v>
      </c>
      <c r="F10" s="49" t="s">
        <v>65</v>
      </c>
      <c r="G10" s="50"/>
      <c r="H10" s="51" t="s">
        <v>55</v>
      </c>
      <c r="I10" s="52"/>
      <c r="J10" s="50"/>
      <c r="K10" s="51" t="s">
        <v>55</v>
      </c>
      <c r="L10" s="52"/>
      <c r="M10" s="50"/>
      <c r="N10" s="51"/>
      <c r="O10" s="50"/>
      <c r="P10" s="51" t="s">
        <v>55</v>
      </c>
      <c r="Q10" s="52"/>
      <c r="R10" s="50"/>
      <c r="S10" s="51"/>
      <c r="T10" s="50"/>
      <c r="U10" s="51" t="s">
        <v>55</v>
      </c>
      <c r="V10" s="53"/>
      <c r="W10" s="54" t="n">
        <f>112.13</f>
        <v>112.13</v>
      </c>
      <c r="X10" s="55" t="str">
        <f>"－"</f>
        <v>－</v>
      </c>
      <c r="Y10" s="55"/>
      <c r="Z10" s="55"/>
      <c r="AA10" s="55"/>
      <c r="AB10" s="55" t="str">
        <f>"－"</f>
        <v>－</v>
      </c>
      <c r="AC10" s="55"/>
      <c r="AD10" s="55"/>
      <c r="AE10" s="56"/>
      <c r="AF10" s="50"/>
      <c r="AG10" s="57" t="str">
        <f>"－"</f>
        <v>－</v>
      </c>
      <c r="AH10" s="58" t="str">
        <f>"－"</f>
        <v>－</v>
      </c>
    </row>
    <row r="11">
      <c r="A11" s="47" t="s">
        <v>50</v>
      </c>
      <c r="B11" s="48" t="s">
        <v>66</v>
      </c>
      <c r="C11" s="48" t="s">
        <v>67</v>
      </c>
      <c r="D11" s="48" t="s">
        <v>50</v>
      </c>
      <c r="E11" s="49" t="s">
        <v>53</v>
      </c>
      <c r="F11" s="49" t="s">
        <v>54</v>
      </c>
      <c r="G11" s="50" t="s">
        <v>68</v>
      </c>
      <c r="H11" s="51" t="s">
        <v>69</v>
      </c>
      <c r="I11" s="52" t="n">
        <v>0.764</v>
      </c>
      <c r="J11" s="50" t="s">
        <v>70</v>
      </c>
      <c r="K11" s="51" t="s">
        <v>71</v>
      </c>
      <c r="L11" s="52" t="n">
        <v>0.735</v>
      </c>
      <c r="M11" s="50" t="s">
        <v>70</v>
      </c>
      <c r="N11" s="51" t="s">
        <v>72</v>
      </c>
      <c r="O11" s="50" t="s">
        <v>68</v>
      </c>
      <c r="P11" s="51" t="s">
        <v>73</v>
      </c>
      <c r="Q11" s="52" t="n">
        <v>0.774</v>
      </c>
      <c r="R11" s="50" t="s">
        <v>74</v>
      </c>
      <c r="S11" s="51" t="s">
        <v>75</v>
      </c>
      <c r="T11" s="50" t="s">
        <v>70</v>
      </c>
      <c r="U11" s="51" t="s">
        <v>76</v>
      </c>
      <c r="V11" s="53" t="n">
        <v>0.736</v>
      </c>
      <c r="W11" s="54" t="n">
        <f>148.77</f>
        <v>148.77</v>
      </c>
      <c r="X11" s="55" t="n">
        <f>450261</f>
        <v>450261.0</v>
      </c>
      <c r="Y11" s="55"/>
      <c r="Z11" s="55" t="n">
        <v>84132.0</v>
      </c>
      <c r="AA11" s="55" t="n">
        <v>209257.0</v>
      </c>
      <c r="AB11" s="55" t="n">
        <f>66970212392600</f>
        <v>6.69702123926E13</v>
      </c>
      <c r="AC11" s="55"/>
      <c r="AD11" s="55" t="n">
        <v>1.25145181026E13</v>
      </c>
      <c r="AE11" s="56" t="n">
        <v>3.112545621E13</v>
      </c>
      <c r="AF11" s="50" t="s">
        <v>56</v>
      </c>
      <c r="AG11" s="57" t="n">
        <f>2585</f>
        <v>2585.0</v>
      </c>
      <c r="AH11" s="58" t="n">
        <f>9</f>
        <v>9.0</v>
      </c>
    </row>
    <row r="12">
      <c r="A12" s="47" t="s">
        <v>50</v>
      </c>
      <c r="B12" s="48" t="s">
        <v>66</v>
      </c>
      <c r="C12" s="48" t="s">
        <v>67</v>
      </c>
      <c r="D12" s="48" t="s">
        <v>57</v>
      </c>
      <c r="E12" s="49" t="s">
        <v>58</v>
      </c>
      <c r="F12" s="49" t="s">
        <v>59</v>
      </c>
      <c r="G12" s="50" t="s">
        <v>68</v>
      </c>
      <c r="H12" s="51" t="s">
        <v>77</v>
      </c>
      <c r="I12" s="52" t="n">
        <v>0.821</v>
      </c>
      <c r="J12" s="50" t="s">
        <v>78</v>
      </c>
      <c r="K12" s="51" t="s">
        <v>79</v>
      </c>
      <c r="L12" s="52" t="n">
        <v>0.729</v>
      </c>
      <c r="M12" s="50" t="s">
        <v>78</v>
      </c>
      <c r="N12" s="51" t="s">
        <v>80</v>
      </c>
      <c r="O12" s="50" t="s">
        <v>68</v>
      </c>
      <c r="P12" s="51" t="s">
        <v>81</v>
      </c>
      <c r="Q12" s="52" t="n">
        <v>0.828</v>
      </c>
      <c r="R12" s="50" t="s">
        <v>74</v>
      </c>
      <c r="S12" s="51" t="s">
        <v>82</v>
      </c>
      <c r="T12" s="50" t="s">
        <v>83</v>
      </c>
      <c r="U12" s="51" t="s">
        <v>84</v>
      </c>
      <c r="V12" s="53" t="n">
        <v>0.77</v>
      </c>
      <c r="W12" s="54" t="n">
        <f>148.35</f>
        <v>148.35</v>
      </c>
      <c r="X12" s="55" t="n">
        <f>644037</f>
        <v>644037.0</v>
      </c>
      <c r="Y12" s="55" t="n">
        <v>618.0</v>
      </c>
      <c r="Z12" s="55" t="n">
        <v>82857.0</v>
      </c>
      <c r="AA12" s="55" t="n">
        <v>209257.0</v>
      </c>
      <c r="AB12" s="55" t="n">
        <f>95487374695400</f>
        <v>9.54873746954E13</v>
      </c>
      <c r="AC12" s="55" t="n">
        <v>9.167925E10</v>
      </c>
      <c r="AD12" s="55" t="n">
        <v>1.22760636254E13</v>
      </c>
      <c r="AE12" s="56" t="n">
        <v>3.096773318E13</v>
      </c>
      <c r="AF12" s="50"/>
      <c r="AG12" s="57" t="n">
        <f>177331</f>
        <v>177331.0</v>
      </c>
      <c r="AH12" s="58" t="n">
        <f>22</f>
        <v>22.0</v>
      </c>
    </row>
    <row r="13">
      <c r="A13" s="47" t="s">
        <v>50</v>
      </c>
      <c r="B13" s="48" t="s">
        <v>66</v>
      </c>
      <c r="C13" s="48" t="s">
        <v>67</v>
      </c>
      <c r="D13" s="48" t="s">
        <v>60</v>
      </c>
      <c r="E13" s="49" t="s">
        <v>61</v>
      </c>
      <c r="F13" s="49" t="s">
        <v>62</v>
      </c>
      <c r="G13" s="50" t="s">
        <v>70</v>
      </c>
      <c r="H13" s="51" t="s">
        <v>85</v>
      </c>
      <c r="I13" s="52" t="n">
        <v>0.813</v>
      </c>
      <c r="J13" s="50" t="s">
        <v>86</v>
      </c>
      <c r="K13" s="51" t="s">
        <v>87</v>
      </c>
      <c r="L13" s="52" t="n">
        <v>0.811</v>
      </c>
      <c r="M13" s="50"/>
      <c r="N13" s="51"/>
      <c r="O13" s="50" t="s">
        <v>88</v>
      </c>
      <c r="P13" s="51" t="s">
        <v>89</v>
      </c>
      <c r="Q13" s="52" t="n">
        <v>0.925</v>
      </c>
      <c r="R13" s="50"/>
      <c r="S13" s="51"/>
      <c r="T13" s="50" t="s">
        <v>86</v>
      </c>
      <c r="U13" s="51" t="s">
        <v>90</v>
      </c>
      <c r="V13" s="53" t="n">
        <v>0.86</v>
      </c>
      <c r="W13" s="54" t="n">
        <f>148.03</f>
        <v>148.03</v>
      </c>
      <c r="X13" s="55" t="n">
        <f>4</f>
        <v>4.0</v>
      </c>
      <c r="Y13" s="55"/>
      <c r="Z13" s="55"/>
      <c r="AA13" s="55"/>
      <c r="AB13" s="55" t="n">
        <f>589730000</f>
        <v>5.8973E8</v>
      </c>
      <c r="AC13" s="55"/>
      <c r="AD13" s="55"/>
      <c r="AE13" s="56"/>
      <c r="AF13" s="50"/>
      <c r="AG13" s="57" t="n">
        <f>1</f>
        <v>1.0</v>
      </c>
      <c r="AH13" s="58" t="n">
        <f>3</f>
        <v>3.0</v>
      </c>
    </row>
    <row r="14">
      <c r="A14" s="47" t="s">
        <v>50</v>
      </c>
      <c r="B14" s="48" t="s">
        <v>66</v>
      </c>
      <c r="C14" s="48" t="s">
        <v>67</v>
      </c>
      <c r="D14" s="48" t="s">
        <v>63</v>
      </c>
      <c r="E14" s="49" t="s">
        <v>64</v>
      </c>
      <c r="F14" s="49" t="s">
        <v>65</v>
      </c>
      <c r="G14" s="50"/>
      <c r="H14" s="51" t="s">
        <v>55</v>
      </c>
      <c r="I14" s="52"/>
      <c r="J14" s="50"/>
      <c r="K14" s="51" t="s">
        <v>55</v>
      </c>
      <c r="L14" s="52"/>
      <c r="M14" s="50"/>
      <c r="N14" s="51"/>
      <c r="O14" s="50"/>
      <c r="P14" s="51" t="s">
        <v>55</v>
      </c>
      <c r="Q14" s="52"/>
      <c r="R14" s="50"/>
      <c r="S14" s="51"/>
      <c r="T14" s="50"/>
      <c r="U14" s="51" t="s">
        <v>55</v>
      </c>
      <c r="V14" s="53"/>
      <c r="W14" s="54" t="n">
        <f>147.76</f>
        <v>147.76</v>
      </c>
      <c r="X14" s="55" t="str">
        <f>"－"</f>
        <v>－</v>
      </c>
      <c r="Y14" s="55"/>
      <c r="Z14" s="55"/>
      <c r="AA14" s="55"/>
      <c r="AB14" s="55" t="str">
        <f>"－"</f>
        <v>－</v>
      </c>
      <c r="AC14" s="55"/>
      <c r="AD14" s="55"/>
      <c r="AE14" s="56"/>
      <c r="AF14" s="50"/>
      <c r="AG14" s="57" t="str">
        <f>"－"</f>
        <v>－</v>
      </c>
      <c r="AH14" s="58" t="str">
        <f>"－"</f>
        <v>－</v>
      </c>
    </row>
    <row r="15">
      <c r="A15" s="47" t="s">
        <v>50</v>
      </c>
      <c r="B15" s="48" t="s">
        <v>91</v>
      </c>
      <c r="C15" s="48" t="s">
        <v>92</v>
      </c>
      <c r="D15" s="48" t="s">
        <v>50</v>
      </c>
      <c r="E15" s="49" t="s">
        <v>53</v>
      </c>
      <c r="F15" s="49" t="s">
        <v>93</v>
      </c>
      <c r="G15" s="50" t="s">
        <v>68</v>
      </c>
      <c r="H15" s="51" t="s">
        <v>94</v>
      </c>
      <c r="I15" s="52" t="n">
        <v>0.762</v>
      </c>
      <c r="J15" s="50" t="s">
        <v>95</v>
      </c>
      <c r="K15" s="51" t="s">
        <v>96</v>
      </c>
      <c r="L15" s="52" t="n">
        <v>0.738</v>
      </c>
      <c r="M15" s="50"/>
      <c r="N15" s="51"/>
      <c r="O15" s="50" t="s">
        <v>74</v>
      </c>
      <c r="P15" s="51" t="s">
        <v>97</v>
      </c>
      <c r="Q15" s="52" t="n">
        <v>0.772</v>
      </c>
      <c r="R15" s="50"/>
      <c r="S15" s="51"/>
      <c r="T15" s="50" t="s">
        <v>95</v>
      </c>
      <c r="U15" s="51" t="s">
        <v>98</v>
      </c>
      <c r="V15" s="53" t="n">
        <v>0.742</v>
      </c>
      <c r="W15" s="54" t="n">
        <f>148.74</f>
        <v>148.74</v>
      </c>
      <c r="X15" s="55" t="n">
        <f>59</f>
        <v>59.0</v>
      </c>
      <c r="Y15" s="55"/>
      <c r="Z15" s="55"/>
      <c r="AA15" s="55"/>
      <c r="AB15" s="55" t="n">
        <f>877407500</f>
        <v>8.774075E8</v>
      </c>
      <c r="AC15" s="55"/>
      <c r="AD15" s="55"/>
      <c r="AE15" s="56"/>
      <c r="AF15" s="50" t="s">
        <v>56</v>
      </c>
      <c r="AG15" s="57" t="n">
        <f>262</f>
        <v>262.0</v>
      </c>
      <c r="AH15" s="58" t="n">
        <f>7</f>
        <v>7.0</v>
      </c>
    </row>
    <row r="16">
      <c r="A16" s="47" t="s">
        <v>50</v>
      </c>
      <c r="B16" s="48" t="s">
        <v>91</v>
      </c>
      <c r="C16" s="48" t="s">
        <v>92</v>
      </c>
      <c r="D16" s="48" t="s">
        <v>57</v>
      </c>
      <c r="E16" s="49" t="s">
        <v>58</v>
      </c>
      <c r="F16" s="49" t="s">
        <v>99</v>
      </c>
      <c r="G16" s="50" t="s">
        <v>68</v>
      </c>
      <c r="H16" s="51" t="s">
        <v>100</v>
      </c>
      <c r="I16" s="52" t="n">
        <v>0.818</v>
      </c>
      <c r="J16" s="50" t="s">
        <v>101</v>
      </c>
      <c r="K16" s="51" t="s">
        <v>102</v>
      </c>
      <c r="L16" s="52" t="n">
        <v>0.736</v>
      </c>
      <c r="M16" s="50"/>
      <c r="N16" s="51"/>
      <c r="O16" s="50" t="s">
        <v>74</v>
      </c>
      <c r="P16" s="51" t="s">
        <v>103</v>
      </c>
      <c r="Q16" s="52" t="n">
        <v>0.821</v>
      </c>
      <c r="R16" s="50"/>
      <c r="S16" s="51"/>
      <c r="T16" s="50" t="s">
        <v>83</v>
      </c>
      <c r="U16" s="51" t="s">
        <v>104</v>
      </c>
      <c r="V16" s="53" t="n">
        <v>0.77</v>
      </c>
      <c r="W16" s="54" t="n">
        <f>148.35</f>
        <v>148.35</v>
      </c>
      <c r="X16" s="55" t="n">
        <f>186</f>
        <v>186.0</v>
      </c>
      <c r="Y16" s="55"/>
      <c r="Z16" s="55"/>
      <c r="AA16" s="55"/>
      <c r="AB16" s="55" t="n">
        <f>2761214500</f>
        <v>2.7612145E9</v>
      </c>
      <c r="AC16" s="55"/>
      <c r="AD16" s="55"/>
      <c r="AE16" s="56"/>
      <c r="AF16" s="50"/>
      <c r="AG16" s="57" t="n">
        <f>96</f>
        <v>96.0</v>
      </c>
      <c r="AH16" s="58" t="n">
        <f>17</f>
        <v>17.0</v>
      </c>
    </row>
    <row r="17">
      <c r="A17" s="47" t="s">
        <v>50</v>
      </c>
      <c r="B17" s="48" t="s">
        <v>91</v>
      </c>
      <c r="C17" s="48" t="s">
        <v>92</v>
      </c>
      <c r="D17" s="48" t="s">
        <v>60</v>
      </c>
      <c r="E17" s="49" t="s">
        <v>61</v>
      </c>
      <c r="F17" s="49" t="s">
        <v>105</v>
      </c>
      <c r="G17" s="50"/>
      <c r="H17" s="51" t="s">
        <v>55</v>
      </c>
      <c r="I17" s="52"/>
      <c r="J17" s="50"/>
      <c r="K17" s="51" t="s">
        <v>55</v>
      </c>
      <c r="L17" s="52"/>
      <c r="M17" s="50"/>
      <c r="N17" s="51"/>
      <c r="O17" s="50"/>
      <c r="P17" s="51" t="s">
        <v>55</v>
      </c>
      <c r="Q17" s="52"/>
      <c r="R17" s="50"/>
      <c r="S17" s="51"/>
      <c r="T17" s="50"/>
      <c r="U17" s="51" t="s">
        <v>55</v>
      </c>
      <c r="V17" s="53"/>
      <c r="W17" s="54" t="n">
        <f>148.03</f>
        <v>148.03</v>
      </c>
      <c r="X17" s="55" t="str">
        <f>"－"</f>
        <v>－</v>
      </c>
      <c r="Y17" s="55"/>
      <c r="Z17" s="55"/>
      <c r="AA17" s="55"/>
      <c r="AB17" s="55" t="str">
        <f>"－"</f>
        <v>－</v>
      </c>
      <c r="AC17" s="55"/>
      <c r="AD17" s="55"/>
      <c r="AE17" s="56"/>
      <c r="AF17" s="50"/>
      <c r="AG17" s="57" t="str">
        <f>"－"</f>
        <v>－</v>
      </c>
      <c r="AH17" s="58" t="str">
        <f>"－"</f>
        <v>－</v>
      </c>
    </row>
    <row r="18">
      <c r="A18" s="47" t="s">
        <v>50</v>
      </c>
      <c r="B18" s="48" t="s">
        <v>91</v>
      </c>
      <c r="C18" s="48" t="s">
        <v>92</v>
      </c>
      <c r="D18" s="48" t="s">
        <v>63</v>
      </c>
      <c r="E18" s="49" t="s">
        <v>64</v>
      </c>
      <c r="F18" s="49" t="s">
        <v>106</v>
      </c>
      <c r="G18" s="50"/>
      <c r="H18" s="51" t="s">
        <v>55</v>
      </c>
      <c r="I18" s="52"/>
      <c r="J18" s="50"/>
      <c r="K18" s="51" t="s">
        <v>55</v>
      </c>
      <c r="L18" s="52"/>
      <c r="M18" s="50"/>
      <c r="N18" s="51"/>
      <c r="O18" s="50"/>
      <c r="P18" s="51" t="s">
        <v>55</v>
      </c>
      <c r="Q18" s="52"/>
      <c r="R18" s="50"/>
      <c r="S18" s="51"/>
      <c r="T18" s="50"/>
      <c r="U18" s="51" t="s">
        <v>55</v>
      </c>
      <c r="V18" s="53"/>
      <c r="W18" s="54" t="n">
        <f>147.76</f>
        <v>147.76</v>
      </c>
      <c r="X18" s="55" t="str">
        <f>"－"</f>
        <v>－</v>
      </c>
      <c r="Y18" s="55"/>
      <c r="Z18" s="55"/>
      <c r="AA18" s="55"/>
      <c r="AB18" s="55" t="str">
        <f>"－"</f>
        <v>－</v>
      </c>
      <c r="AC18" s="55"/>
      <c r="AD18" s="55"/>
      <c r="AE18" s="56"/>
      <c r="AF18" s="50"/>
      <c r="AG18" s="57" t="str">
        <f>"－"</f>
        <v>－</v>
      </c>
      <c r="AH18" s="58" t="str">
        <f>"－"</f>
        <v>－</v>
      </c>
    </row>
    <row r="19">
      <c r="A19" s="47" t="s">
        <v>50</v>
      </c>
      <c r="B19" s="48" t="s">
        <v>107</v>
      </c>
      <c r="C19" s="48" t="s">
        <v>108</v>
      </c>
      <c r="D19" s="48" t="s">
        <v>50</v>
      </c>
      <c r="E19" s="49" t="s">
        <v>53</v>
      </c>
      <c r="F19" s="49" t="s">
        <v>54</v>
      </c>
      <c r="G19" s="50"/>
      <c r="H19" s="51" t="s">
        <v>55</v>
      </c>
      <c r="I19" s="52"/>
      <c r="J19" s="50"/>
      <c r="K19" s="51" t="s">
        <v>55</v>
      </c>
      <c r="L19" s="52"/>
      <c r="M19" s="50"/>
      <c r="N19" s="51"/>
      <c r="O19" s="50"/>
      <c r="P19" s="51" t="s">
        <v>55</v>
      </c>
      <c r="Q19" s="52"/>
      <c r="R19" s="50"/>
      <c r="S19" s="51"/>
      <c r="T19" s="50"/>
      <c r="U19" s="51" t="s">
        <v>55</v>
      </c>
      <c r="V19" s="53"/>
      <c r="W19" s="54" t="n">
        <f>139.58</f>
        <v>139.58</v>
      </c>
      <c r="X19" s="55" t="str">
        <f>"－"</f>
        <v>－</v>
      </c>
      <c r="Y19" s="55"/>
      <c r="Z19" s="55"/>
      <c r="AA19" s="55"/>
      <c r="AB19" s="55" t="str">
        <f>"－"</f>
        <v>－</v>
      </c>
      <c r="AC19" s="55"/>
      <c r="AD19" s="55"/>
      <c r="AE19" s="56"/>
      <c r="AF19" s="50" t="s">
        <v>56</v>
      </c>
      <c r="AG19" s="57" t="str">
        <f>"－"</f>
        <v>－</v>
      </c>
      <c r="AH19" s="58" t="str">
        <f>"－"</f>
        <v>－</v>
      </c>
    </row>
    <row r="20">
      <c r="A20" s="47" t="s">
        <v>50</v>
      </c>
      <c r="B20" s="48" t="s">
        <v>107</v>
      </c>
      <c r="C20" s="48" t="s">
        <v>108</v>
      </c>
      <c r="D20" s="48" t="s">
        <v>57</v>
      </c>
      <c r="E20" s="49" t="s">
        <v>58</v>
      </c>
      <c r="F20" s="49" t="s">
        <v>59</v>
      </c>
      <c r="G20" s="50"/>
      <c r="H20" s="51" t="s">
        <v>55</v>
      </c>
      <c r="I20" s="52"/>
      <c r="J20" s="50"/>
      <c r="K20" s="51" t="s">
        <v>55</v>
      </c>
      <c r="L20" s="52"/>
      <c r="M20" s="50"/>
      <c r="N20" s="51"/>
      <c r="O20" s="50"/>
      <c r="P20" s="51" t="s">
        <v>55</v>
      </c>
      <c r="Q20" s="52"/>
      <c r="R20" s="50"/>
      <c r="S20" s="51"/>
      <c r="T20" s="50"/>
      <c r="U20" s="51" t="s">
        <v>55</v>
      </c>
      <c r="V20" s="53"/>
      <c r="W20" s="54" t="n">
        <f>139.32</f>
        <v>139.32</v>
      </c>
      <c r="X20" s="55" t="str">
        <f>"－"</f>
        <v>－</v>
      </c>
      <c r="Y20" s="55"/>
      <c r="Z20" s="55"/>
      <c r="AA20" s="55"/>
      <c r="AB20" s="55" t="str">
        <f>"－"</f>
        <v>－</v>
      </c>
      <c r="AC20" s="55"/>
      <c r="AD20" s="55"/>
      <c r="AE20" s="56"/>
      <c r="AF20" s="50"/>
      <c r="AG20" s="57" t="str">
        <f>"－"</f>
        <v>－</v>
      </c>
      <c r="AH20" s="58" t="str">
        <f>"－"</f>
        <v>－</v>
      </c>
    </row>
    <row r="21">
      <c r="A21" s="47" t="s">
        <v>50</v>
      </c>
      <c r="B21" s="48" t="s">
        <v>107</v>
      </c>
      <c r="C21" s="48" t="s">
        <v>108</v>
      </c>
      <c r="D21" s="48" t="s">
        <v>60</v>
      </c>
      <c r="E21" s="49" t="s">
        <v>61</v>
      </c>
      <c r="F21" s="49" t="s">
        <v>62</v>
      </c>
      <c r="G21" s="50"/>
      <c r="H21" s="51" t="s">
        <v>55</v>
      </c>
      <c r="I21" s="52"/>
      <c r="J21" s="50"/>
      <c r="K21" s="51" t="s">
        <v>55</v>
      </c>
      <c r="L21" s="52"/>
      <c r="M21" s="50"/>
      <c r="N21" s="51"/>
      <c r="O21" s="50"/>
      <c r="P21" s="51" t="s">
        <v>55</v>
      </c>
      <c r="Q21" s="52"/>
      <c r="R21" s="50"/>
      <c r="S21" s="51"/>
      <c r="T21" s="50"/>
      <c r="U21" s="51" t="s">
        <v>55</v>
      </c>
      <c r="V21" s="53"/>
      <c r="W21" s="54" t="n">
        <f>139.75</f>
        <v>139.75</v>
      </c>
      <c r="X21" s="55" t="str">
        <f>"－"</f>
        <v>－</v>
      </c>
      <c r="Y21" s="55"/>
      <c r="Z21" s="55"/>
      <c r="AA21" s="55"/>
      <c r="AB21" s="55" t="str">
        <f>"－"</f>
        <v>－</v>
      </c>
      <c r="AC21" s="55"/>
      <c r="AD21" s="55"/>
      <c r="AE21" s="56"/>
      <c r="AF21" s="50"/>
      <c r="AG21" s="57" t="str">
        <f>"－"</f>
        <v>－</v>
      </c>
      <c r="AH21" s="58" t="str">
        <f>"－"</f>
        <v>－</v>
      </c>
    </row>
    <row r="22">
      <c r="A22" s="47" t="s">
        <v>50</v>
      </c>
      <c r="B22" s="48" t="s">
        <v>107</v>
      </c>
      <c r="C22" s="48" t="s">
        <v>108</v>
      </c>
      <c r="D22" s="48" t="s">
        <v>63</v>
      </c>
      <c r="E22" s="49" t="s">
        <v>64</v>
      </c>
      <c r="F22" s="49" t="s">
        <v>65</v>
      </c>
      <c r="G22" s="50"/>
      <c r="H22" s="51" t="s">
        <v>55</v>
      </c>
      <c r="I22" s="52"/>
      <c r="J22" s="50"/>
      <c r="K22" s="51" t="s">
        <v>55</v>
      </c>
      <c r="L22" s="52"/>
      <c r="M22" s="50"/>
      <c r="N22" s="51"/>
      <c r="O22" s="50"/>
      <c r="P22" s="51" t="s">
        <v>55</v>
      </c>
      <c r="Q22" s="52"/>
      <c r="R22" s="50"/>
      <c r="S22" s="51"/>
      <c r="T22" s="50"/>
      <c r="U22" s="51" t="s">
        <v>55</v>
      </c>
      <c r="V22" s="53"/>
      <c r="W22" s="54" t="n">
        <f>140.19</f>
        <v>140.19</v>
      </c>
      <c r="X22" s="55" t="str">
        <f>"－"</f>
        <v>－</v>
      </c>
      <c r="Y22" s="55"/>
      <c r="Z22" s="55"/>
      <c r="AA22" s="55"/>
      <c r="AB22" s="55" t="str">
        <f>"－"</f>
        <v>－</v>
      </c>
      <c r="AC22" s="55"/>
      <c r="AD22" s="55"/>
      <c r="AE22" s="56"/>
      <c r="AF22" s="50"/>
      <c r="AG22" s="57" t="str">
        <f>"－"</f>
        <v>－</v>
      </c>
      <c r="AH22" s="58" t="str">
        <f>"－"</f>
        <v>－</v>
      </c>
    </row>
    <row r="23">
      <c r="A23" s="47" t="s">
        <v>50</v>
      </c>
      <c r="B23" s="48" t="s">
        <v>109</v>
      </c>
      <c r="C23" s="48" t="s">
        <v>110</v>
      </c>
      <c r="D23" s="48" t="s">
        <v>111</v>
      </c>
      <c r="E23" s="49" t="s">
        <v>112</v>
      </c>
      <c r="F23" s="49" t="s">
        <v>113</v>
      </c>
      <c r="G23" s="50" t="s">
        <v>68</v>
      </c>
      <c r="H23" s="51" t="s">
        <v>114</v>
      </c>
      <c r="I23" s="52"/>
      <c r="J23" s="50" t="s">
        <v>115</v>
      </c>
      <c r="K23" s="51" t="s">
        <v>116</v>
      </c>
      <c r="L23" s="52"/>
      <c r="M23" s="50"/>
      <c r="N23" s="51"/>
      <c r="O23" s="50" t="s">
        <v>74</v>
      </c>
      <c r="P23" s="51" t="s">
        <v>117</v>
      </c>
      <c r="Q23" s="52"/>
      <c r="R23" s="50"/>
      <c r="S23" s="51"/>
      <c r="T23" s="50" t="s">
        <v>86</v>
      </c>
      <c r="U23" s="51" t="s">
        <v>118</v>
      </c>
      <c r="V23" s="53"/>
      <c r="W23" s="54" t="n">
        <f>100.03</f>
        <v>100.03</v>
      </c>
      <c r="X23" s="55" t="n">
        <f>929</f>
        <v>929.0</v>
      </c>
      <c r="Y23" s="55"/>
      <c r="Z23" s="55"/>
      <c r="AA23" s="55"/>
      <c r="AB23" s="55" t="n">
        <f>23232094375</f>
        <v>2.3232094375E10</v>
      </c>
      <c r="AC23" s="55"/>
      <c r="AD23" s="55"/>
      <c r="AE23" s="56"/>
      <c r="AF23" s="50" t="s">
        <v>56</v>
      </c>
      <c r="AG23" s="57" t="n">
        <f>83</f>
        <v>83.0</v>
      </c>
      <c r="AH23" s="58" t="n">
        <f>12</f>
        <v>12.0</v>
      </c>
    </row>
    <row r="24">
      <c r="A24" s="47" t="s">
        <v>50</v>
      </c>
      <c r="B24" s="48" t="s">
        <v>109</v>
      </c>
      <c r="C24" s="48" t="s">
        <v>110</v>
      </c>
      <c r="D24" s="48" t="s">
        <v>50</v>
      </c>
      <c r="E24" s="49" t="s">
        <v>112</v>
      </c>
      <c r="F24" s="49" t="s">
        <v>119</v>
      </c>
      <c r="G24" s="50" t="s">
        <v>68</v>
      </c>
      <c r="H24" s="51" t="s">
        <v>120</v>
      </c>
      <c r="I24" s="52"/>
      <c r="J24" s="50" t="s">
        <v>68</v>
      </c>
      <c r="K24" s="51" t="s">
        <v>121</v>
      </c>
      <c r="L24" s="52"/>
      <c r="M24" s="50"/>
      <c r="N24" s="51"/>
      <c r="O24" s="50" t="s">
        <v>88</v>
      </c>
      <c r="P24" s="51" t="s">
        <v>114</v>
      </c>
      <c r="Q24" s="52"/>
      <c r="R24" s="50"/>
      <c r="S24" s="51"/>
      <c r="T24" s="50" t="s">
        <v>122</v>
      </c>
      <c r="U24" s="51" t="s">
        <v>123</v>
      </c>
      <c r="V24" s="53"/>
      <c r="W24" s="54" t="n">
        <f>100.04</f>
        <v>100.04</v>
      </c>
      <c r="X24" s="55" t="n">
        <f>6650</f>
        <v>6650.0</v>
      </c>
      <c r="Y24" s="55"/>
      <c r="Z24" s="55"/>
      <c r="AA24" s="55" t="n">
        <v>400.0</v>
      </c>
      <c r="AB24" s="55" t="n">
        <f>166328568750</f>
        <v>1.6632856875E11</v>
      </c>
      <c r="AC24" s="55"/>
      <c r="AD24" s="55"/>
      <c r="AE24" s="56" t="n">
        <v>1.0005125E10</v>
      </c>
      <c r="AF24" s="50"/>
      <c r="AG24" s="57" t="n">
        <f>3297</f>
        <v>3297.0</v>
      </c>
      <c r="AH24" s="58" t="n">
        <f>20</f>
        <v>20.0</v>
      </c>
    </row>
    <row r="25">
      <c r="A25" s="47" t="s">
        <v>50</v>
      </c>
      <c r="B25" s="48" t="s">
        <v>109</v>
      </c>
      <c r="C25" s="48" t="s">
        <v>110</v>
      </c>
      <c r="D25" s="48" t="s">
        <v>57</v>
      </c>
      <c r="E25" s="49" t="s">
        <v>112</v>
      </c>
      <c r="F25" s="49" t="s">
        <v>124</v>
      </c>
      <c r="G25" s="50" t="s">
        <v>68</v>
      </c>
      <c r="H25" s="51" t="s">
        <v>125</v>
      </c>
      <c r="I25" s="52"/>
      <c r="J25" s="50" t="s">
        <v>101</v>
      </c>
      <c r="K25" s="51" t="s">
        <v>116</v>
      </c>
      <c r="L25" s="52"/>
      <c r="M25" s="50"/>
      <c r="N25" s="51"/>
      <c r="O25" s="50" t="s">
        <v>126</v>
      </c>
      <c r="P25" s="51" t="s">
        <v>127</v>
      </c>
      <c r="Q25" s="52"/>
      <c r="R25" s="50"/>
      <c r="S25" s="51"/>
      <c r="T25" s="50" t="s">
        <v>83</v>
      </c>
      <c r="U25" s="51" t="s">
        <v>114</v>
      </c>
      <c r="V25" s="53"/>
      <c r="W25" s="54" t="n">
        <f>100.02</f>
        <v>100.02</v>
      </c>
      <c r="X25" s="55" t="n">
        <f>6714</f>
        <v>6714.0</v>
      </c>
      <c r="Y25" s="55"/>
      <c r="Z25" s="55"/>
      <c r="AA25" s="55" t="n">
        <v>400.0</v>
      </c>
      <c r="AB25" s="55" t="n">
        <f>167893371875</f>
        <v>1.67893371875E11</v>
      </c>
      <c r="AC25" s="55"/>
      <c r="AD25" s="55"/>
      <c r="AE25" s="56" t="n">
        <v>1.00031875E10</v>
      </c>
      <c r="AF25" s="50"/>
      <c r="AG25" s="57" t="n">
        <f>2673</f>
        <v>2673.0</v>
      </c>
      <c r="AH25" s="58" t="n">
        <f>20</f>
        <v>20.0</v>
      </c>
    </row>
    <row r="26">
      <c r="A26" s="47" t="s">
        <v>50</v>
      </c>
      <c r="B26" s="48" t="s">
        <v>109</v>
      </c>
      <c r="C26" s="48" t="s">
        <v>110</v>
      </c>
      <c r="D26" s="48" t="s">
        <v>60</v>
      </c>
      <c r="E26" s="49" t="s">
        <v>112</v>
      </c>
      <c r="F26" s="49" t="s">
        <v>128</v>
      </c>
      <c r="G26" s="50" t="s">
        <v>68</v>
      </c>
      <c r="H26" s="51" t="s">
        <v>129</v>
      </c>
      <c r="I26" s="52"/>
      <c r="J26" s="50" t="s">
        <v>130</v>
      </c>
      <c r="K26" s="51" t="s">
        <v>125</v>
      </c>
      <c r="L26" s="52"/>
      <c r="M26" s="50"/>
      <c r="N26" s="51"/>
      <c r="O26" s="50" t="s">
        <v>126</v>
      </c>
      <c r="P26" s="51" t="s">
        <v>131</v>
      </c>
      <c r="Q26" s="52"/>
      <c r="R26" s="50"/>
      <c r="S26" s="51"/>
      <c r="T26" s="50" t="s">
        <v>83</v>
      </c>
      <c r="U26" s="51" t="s">
        <v>132</v>
      </c>
      <c r="V26" s="53"/>
      <c r="W26" s="54" t="n">
        <f>99.99</f>
        <v>99.99</v>
      </c>
      <c r="X26" s="55" t="n">
        <f>10284</f>
        <v>10284.0</v>
      </c>
      <c r="Y26" s="55"/>
      <c r="Z26" s="55"/>
      <c r="AA26" s="55" t="n">
        <v>902.0</v>
      </c>
      <c r="AB26" s="55" t="n">
        <f>257080370000</f>
        <v>2.5708037E11</v>
      </c>
      <c r="AC26" s="55"/>
      <c r="AD26" s="55"/>
      <c r="AE26" s="56" t="n">
        <v>2.2550435E10</v>
      </c>
      <c r="AF26" s="50"/>
      <c r="AG26" s="57" t="n">
        <f>3131</f>
        <v>3131.0</v>
      </c>
      <c r="AH26" s="58" t="n">
        <f>22</f>
        <v>22.0</v>
      </c>
    </row>
    <row r="27">
      <c r="A27" s="47" t="s">
        <v>50</v>
      </c>
      <c r="B27" s="48" t="s">
        <v>109</v>
      </c>
      <c r="C27" s="48" t="s">
        <v>110</v>
      </c>
      <c r="D27" s="48" t="s">
        <v>63</v>
      </c>
      <c r="E27" s="49" t="s">
        <v>112</v>
      </c>
      <c r="F27" s="49" t="s">
        <v>133</v>
      </c>
      <c r="G27" s="50" t="s">
        <v>134</v>
      </c>
      <c r="H27" s="51" t="s">
        <v>131</v>
      </c>
      <c r="I27" s="52"/>
      <c r="J27" s="50" t="s">
        <v>78</v>
      </c>
      <c r="K27" s="51" t="s">
        <v>135</v>
      </c>
      <c r="L27" s="52"/>
      <c r="M27" s="50"/>
      <c r="N27" s="51"/>
      <c r="O27" s="50" t="s">
        <v>126</v>
      </c>
      <c r="P27" s="51" t="s">
        <v>136</v>
      </c>
      <c r="Q27" s="52"/>
      <c r="R27" s="50"/>
      <c r="S27" s="51"/>
      <c r="T27" s="50" t="s">
        <v>83</v>
      </c>
      <c r="U27" s="51" t="s">
        <v>137</v>
      </c>
      <c r="V27" s="53"/>
      <c r="W27" s="54" t="n">
        <f>99.97</f>
        <v>99.97</v>
      </c>
      <c r="X27" s="55" t="n">
        <f>6424</f>
        <v>6424.0</v>
      </c>
      <c r="Y27" s="55"/>
      <c r="Z27" s="55"/>
      <c r="AA27" s="55" t="n">
        <v>902.0</v>
      </c>
      <c r="AB27" s="55" t="n">
        <f>160550484875</f>
        <v>1.60550484875E11</v>
      </c>
      <c r="AC27" s="55"/>
      <c r="AD27" s="55"/>
      <c r="AE27" s="56" t="n">
        <v>2.25433555E10</v>
      </c>
      <c r="AF27" s="50"/>
      <c r="AG27" s="57" t="n">
        <f>1364</f>
        <v>1364.0</v>
      </c>
      <c r="AH27" s="58" t="n">
        <f>20</f>
        <v>20.0</v>
      </c>
    </row>
    <row r="28">
      <c r="A28" s="47" t="s">
        <v>50</v>
      </c>
      <c r="B28" s="48" t="s">
        <v>109</v>
      </c>
      <c r="C28" s="48" t="s">
        <v>110</v>
      </c>
      <c r="D28" s="48" t="s">
        <v>138</v>
      </c>
      <c r="E28" s="49" t="s">
        <v>112</v>
      </c>
      <c r="F28" s="49" t="s">
        <v>139</v>
      </c>
      <c r="G28" s="50" t="s">
        <v>140</v>
      </c>
      <c r="H28" s="51" t="s">
        <v>141</v>
      </c>
      <c r="I28" s="52"/>
      <c r="J28" s="50" t="s">
        <v>142</v>
      </c>
      <c r="K28" s="51" t="s">
        <v>143</v>
      </c>
      <c r="L28" s="52"/>
      <c r="M28" s="50"/>
      <c r="N28" s="51"/>
      <c r="O28" s="50" t="s">
        <v>142</v>
      </c>
      <c r="P28" s="51" t="s">
        <v>131</v>
      </c>
      <c r="Q28" s="52"/>
      <c r="R28" s="50"/>
      <c r="S28" s="51"/>
      <c r="T28" s="50" t="s">
        <v>122</v>
      </c>
      <c r="U28" s="51" t="s">
        <v>144</v>
      </c>
      <c r="V28" s="53"/>
      <c r="W28" s="54" t="n">
        <f>99.93</f>
        <v>99.93</v>
      </c>
      <c r="X28" s="55" t="n">
        <f>1220</f>
        <v>1220.0</v>
      </c>
      <c r="Y28" s="55"/>
      <c r="Z28" s="55"/>
      <c r="AA28" s="55"/>
      <c r="AB28" s="55" t="n">
        <f>30485683125</f>
        <v>3.0485683125E10</v>
      </c>
      <c r="AC28" s="55"/>
      <c r="AD28" s="55"/>
      <c r="AE28" s="56"/>
      <c r="AF28" s="50"/>
      <c r="AG28" s="57" t="n">
        <f>573</f>
        <v>573.0</v>
      </c>
      <c r="AH28" s="58" t="n">
        <f>6</f>
        <v>6.0</v>
      </c>
    </row>
    <row r="29">
      <c r="A29" s="47" t="s">
        <v>50</v>
      </c>
      <c r="B29" s="48" t="s">
        <v>109</v>
      </c>
      <c r="C29" s="48" t="s">
        <v>110</v>
      </c>
      <c r="D29" s="48" t="s">
        <v>145</v>
      </c>
      <c r="E29" s="49" t="s">
        <v>112</v>
      </c>
      <c r="F29" s="49" t="s">
        <v>146</v>
      </c>
      <c r="G29" s="50"/>
      <c r="H29" s="51" t="s">
        <v>55</v>
      </c>
      <c r="I29" s="52"/>
      <c r="J29" s="50"/>
      <c r="K29" s="51" t="s">
        <v>55</v>
      </c>
      <c r="L29" s="52"/>
      <c r="M29" s="50"/>
      <c r="N29" s="51"/>
      <c r="O29" s="50"/>
      <c r="P29" s="51" t="s">
        <v>55</v>
      </c>
      <c r="Q29" s="52"/>
      <c r="R29" s="50"/>
      <c r="S29" s="51"/>
      <c r="T29" s="50"/>
      <c r="U29" s="51" t="s">
        <v>55</v>
      </c>
      <c r="V29" s="53"/>
      <c r="W29" s="54" t="n">
        <f>99.9</f>
        <v>99.9</v>
      </c>
      <c r="X29" s="55" t="str">
        <f>"－"</f>
        <v>－</v>
      </c>
      <c r="Y29" s="55"/>
      <c r="Z29" s="55"/>
      <c r="AA29" s="55"/>
      <c r="AB29" s="55" t="str">
        <f>"－"</f>
        <v>－</v>
      </c>
      <c r="AC29" s="55"/>
      <c r="AD29" s="55"/>
      <c r="AE29" s="56"/>
      <c r="AF29" s="50"/>
      <c r="AG29" s="57" t="str">
        <f>"－"</f>
        <v>－</v>
      </c>
      <c r="AH29" s="58" t="str">
        <f>"－"</f>
        <v>－</v>
      </c>
    </row>
    <row r="30">
      <c r="A30" s="47" t="s">
        <v>50</v>
      </c>
      <c r="B30" s="48" t="s">
        <v>109</v>
      </c>
      <c r="C30" s="48" t="s">
        <v>110</v>
      </c>
      <c r="D30" s="48" t="s">
        <v>147</v>
      </c>
      <c r="E30" s="49" t="s">
        <v>112</v>
      </c>
      <c r="F30" s="49" t="s">
        <v>148</v>
      </c>
      <c r="G30" s="50"/>
      <c r="H30" s="51" t="s">
        <v>55</v>
      </c>
      <c r="I30" s="52"/>
      <c r="J30" s="50"/>
      <c r="K30" s="51" t="s">
        <v>55</v>
      </c>
      <c r="L30" s="52"/>
      <c r="M30" s="50"/>
      <c r="N30" s="51"/>
      <c r="O30" s="50"/>
      <c r="P30" s="51" t="s">
        <v>55</v>
      </c>
      <c r="Q30" s="52"/>
      <c r="R30" s="50"/>
      <c r="S30" s="51"/>
      <c r="T30" s="50"/>
      <c r="U30" s="51" t="s">
        <v>55</v>
      </c>
      <c r="V30" s="53"/>
      <c r="W30" s="54" t="n">
        <f>99.86</f>
        <v>99.86</v>
      </c>
      <c r="X30" s="55" t="str">
        <f>"－"</f>
        <v>－</v>
      </c>
      <c r="Y30" s="55"/>
      <c r="Z30" s="55"/>
      <c r="AA30" s="55"/>
      <c r="AB30" s="55" t="str">
        <f>"－"</f>
        <v>－</v>
      </c>
      <c r="AC30" s="55"/>
      <c r="AD30" s="55"/>
      <c r="AE30" s="56"/>
      <c r="AF30" s="50"/>
      <c r="AG30" s="57" t="str">
        <f>"－"</f>
        <v>－</v>
      </c>
      <c r="AH30" s="58" t="str">
        <f>"－"</f>
        <v>－</v>
      </c>
    </row>
    <row r="31">
      <c r="A31" s="47" t="s">
        <v>50</v>
      </c>
      <c r="B31" s="48" t="s">
        <v>109</v>
      </c>
      <c r="C31" s="48" t="s">
        <v>110</v>
      </c>
      <c r="D31" s="48" t="s">
        <v>149</v>
      </c>
      <c r="E31" s="49" t="s">
        <v>112</v>
      </c>
      <c r="F31" s="49" t="s">
        <v>150</v>
      </c>
      <c r="G31" s="50"/>
      <c r="H31" s="51" t="s">
        <v>55</v>
      </c>
      <c r="I31" s="52"/>
      <c r="J31" s="50"/>
      <c r="K31" s="51" t="s">
        <v>55</v>
      </c>
      <c r="L31" s="52"/>
      <c r="M31" s="50"/>
      <c r="N31" s="51"/>
      <c r="O31" s="50"/>
      <c r="P31" s="51" t="s">
        <v>55</v>
      </c>
      <c r="Q31" s="52"/>
      <c r="R31" s="50"/>
      <c r="S31" s="51"/>
      <c r="T31" s="50"/>
      <c r="U31" s="51" t="s">
        <v>55</v>
      </c>
      <c r="V31" s="53"/>
      <c r="W31" s="54" t="n">
        <f>99.83</f>
        <v>99.83</v>
      </c>
      <c r="X31" s="55" t="str">
        <f>"－"</f>
        <v>－</v>
      </c>
      <c r="Y31" s="55"/>
      <c r="Z31" s="55"/>
      <c r="AA31" s="55"/>
      <c r="AB31" s="55" t="str">
        <f>"－"</f>
        <v>－</v>
      </c>
      <c r="AC31" s="55"/>
      <c r="AD31" s="55"/>
      <c r="AE31" s="56"/>
      <c r="AF31" s="50"/>
      <c r="AG31" s="57" t="str">
        <f>"－"</f>
        <v>－</v>
      </c>
      <c r="AH31" s="58" t="str">
        <f>"－"</f>
        <v>－</v>
      </c>
    </row>
    <row r="32">
      <c r="A32" s="47" t="s">
        <v>50</v>
      </c>
      <c r="B32" s="48" t="s">
        <v>109</v>
      </c>
      <c r="C32" s="48" t="s">
        <v>110</v>
      </c>
      <c r="D32" s="48" t="s">
        <v>151</v>
      </c>
      <c r="E32" s="49" t="s">
        <v>112</v>
      </c>
      <c r="F32" s="49" t="s">
        <v>152</v>
      </c>
      <c r="G32" s="50"/>
      <c r="H32" s="51" t="s">
        <v>55</v>
      </c>
      <c r="I32" s="52"/>
      <c r="J32" s="50"/>
      <c r="K32" s="51" t="s">
        <v>55</v>
      </c>
      <c r="L32" s="52"/>
      <c r="M32" s="50"/>
      <c r="N32" s="51"/>
      <c r="O32" s="50"/>
      <c r="P32" s="51" t="s">
        <v>55</v>
      </c>
      <c r="Q32" s="52"/>
      <c r="R32" s="50"/>
      <c r="S32" s="51"/>
      <c r="T32" s="50"/>
      <c r="U32" s="51" t="s">
        <v>55</v>
      </c>
      <c r="V32" s="53"/>
      <c r="W32" s="54" t="n">
        <f>99.8</f>
        <v>99.8</v>
      </c>
      <c r="X32" s="55" t="str">
        <f>"－"</f>
        <v>－</v>
      </c>
      <c r="Y32" s="55"/>
      <c r="Z32" s="55"/>
      <c r="AA32" s="55"/>
      <c r="AB32" s="55" t="str">
        <f>"－"</f>
        <v>－</v>
      </c>
      <c r="AC32" s="55"/>
      <c r="AD32" s="55"/>
      <c r="AE32" s="56"/>
      <c r="AF32" s="50"/>
      <c r="AG32" s="57" t="str">
        <f>"－"</f>
        <v>－</v>
      </c>
      <c r="AH32" s="58" t="str">
        <f>"－"</f>
        <v>－</v>
      </c>
    </row>
    <row r="33">
      <c r="A33" s="47" t="s">
        <v>50</v>
      </c>
      <c r="B33" s="48" t="s">
        <v>109</v>
      </c>
      <c r="C33" s="48" t="s">
        <v>110</v>
      </c>
      <c r="D33" s="48" t="s">
        <v>153</v>
      </c>
      <c r="E33" s="49" t="s">
        <v>112</v>
      </c>
      <c r="F33" s="49" t="s">
        <v>154</v>
      </c>
      <c r="G33" s="50"/>
      <c r="H33" s="51" t="s">
        <v>55</v>
      </c>
      <c r="I33" s="52"/>
      <c r="J33" s="50"/>
      <c r="K33" s="51" t="s">
        <v>55</v>
      </c>
      <c r="L33" s="52"/>
      <c r="M33" s="50"/>
      <c r="N33" s="51"/>
      <c r="O33" s="50"/>
      <c r="P33" s="51" t="s">
        <v>55</v>
      </c>
      <c r="Q33" s="52"/>
      <c r="R33" s="50"/>
      <c r="S33" s="51"/>
      <c r="T33" s="50"/>
      <c r="U33" s="51" t="s">
        <v>55</v>
      </c>
      <c r="V33" s="53"/>
      <c r="W33" s="54" t="n">
        <f>99.78</f>
        <v>99.78</v>
      </c>
      <c r="X33" s="55" t="str">
        <f>"－"</f>
        <v>－</v>
      </c>
      <c r="Y33" s="55"/>
      <c r="Z33" s="55"/>
      <c r="AA33" s="55"/>
      <c r="AB33" s="55" t="str">
        <f>"－"</f>
        <v>－</v>
      </c>
      <c r="AC33" s="55"/>
      <c r="AD33" s="55"/>
      <c r="AE33" s="56"/>
      <c r="AF33" s="50"/>
      <c r="AG33" s="57" t="str">
        <f>"－"</f>
        <v>－</v>
      </c>
      <c r="AH33" s="58" t="str">
        <f>"－"</f>
        <v>－</v>
      </c>
    </row>
    <row r="34">
      <c r="A34" s="47" t="s">
        <v>50</v>
      </c>
      <c r="B34" s="48" t="s">
        <v>109</v>
      </c>
      <c r="C34" s="48" t="s">
        <v>110</v>
      </c>
      <c r="D34" s="48" t="s">
        <v>155</v>
      </c>
      <c r="E34" s="49" t="s">
        <v>112</v>
      </c>
      <c r="F34" s="49" t="s">
        <v>156</v>
      </c>
      <c r="G34" s="50"/>
      <c r="H34" s="51" t="s">
        <v>55</v>
      </c>
      <c r="I34" s="52"/>
      <c r="J34" s="50"/>
      <c r="K34" s="51" t="s">
        <v>55</v>
      </c>
      <c r="L34" s="52"/>
      <c r="M34" s="50"/>
      <c r="N34" s="51"/>
      <c r="O34" s="50"/>
      <c r="P34" s="51" t="s">
        <v>55</v>
      </c>
      <c r="Q34" s="52"/>
      <c r="R34" s="50"/>
      <c r="S34" s="51"/>
      <c r="T34" s="50"/>
      <c r="U34" s="51" t="s">
        <v>55</v>
      </c>
      <c r="V34" s="53"/>
      <c r="W34" s="54" t="n">
        <f>99.76</f>
        <v>99.76</v>
      </c>
      <c r="X34" s="55" t="str">
        <f>"－"</f>
        <v>－</v>
      </c>
      <c r="Y34" s="55"/>
      <c r="Z34" s="55"/>
      <c r="AA34" s="55"/>
      <c r="AB34" s="55" t="str">
        <f>"－"</f>
        <v>－</v>
      </c>
      <c r="AC34" s="55"/>
      <c r="AD34" s="55"/>
      <c r="AE34" s="56"/>
      <c r="AF34" s="50"/>
      <c r="AG34" s="57" t="str">
        <f>"－"</f>
        <v>－</v>
      </c>
      <c r="AH34" s="58" t="str">
        <f>"－"</f>
        <v>－</v>
      </c>
    </row>
    <row r="35">
      <c r="A35" s="47" t="s">
        <v>50</v>
      </c>
      <c r="B35" s="48" t="s">
        <v>109</v>
      </c>
      <c r="C35" s="48" t="s">
        <v>110</v>
      </c>
      <c r="D35" s="48" t="s">
        <v>157</v>
      </c>
      <c r="E35" s="49" t="s">
        <v>112</v>
      </c>
      <c r="F35" s="49" t="s">
        <v>158</v>
      </c>
      <c r="G35" s="50"/>
      <c r="H35" s="51" t="s">
        <v>55</v>
      </c>
      <c r="I35" s="52"/>
      <c r="J35" s="50"/>
      <c r="K35" s="51" t="s">
        <v>55</v>
      </c>
      <c r="L35" s="52"/>
      <c r="M35" s="50"/>
      <c r="N35" s="51"/>
      <c r="O35" s="50"/>
      <c r="P35" s="51" t="s">
        <v>55</v>
      </c>
      <c r="Q35" s="52"/>
      <c r="R35" s="50"/>
      <c r="S35" s="51"/>
      <c r="T35" s="50"/>
      <c r="U35" s="51" t="s">
        <v>55</v>
      </c>
      <c r="V35" s="53"/>
      <c r="W35" s="54" t="n">
        <f>99.74</f>
        <v>99.74</v>
      </c>
      <c r="X35" s="55" t="str">
        <f>"－"</f>
        <v>－</v>
      </c>
      <c r="Y35" s="55"/>
      <c r="Z35" s="55"/>
      <c r="AA35" s="55"/>
      <c r="AB35" s="55" t="str">
        <f>"－"</f>
        <v>－</v>
      </c>
      <c r="AC35" s="55"/>
      <c r="AD35" s="55"/>
      <c r="AE35" s="56"/>
      <c r="AF35" s="50"/>
      <c r="AG35" s="57" t="str">
        <f>"－"</f>
        <v>－</v>
      </c>
      <c r="AH35" s="58" t="str">
        <f>"－"</f>
        <v>－</v>
      </c>
    </row>
    <row r="36">
      <c r="A36" s="47" t="s">
        <v>50</v>
      </c>
      <c r="B36" s="48" t="s">
        <v>109</v>
      </c>
      <c r="C36" s="48" t="s">
        <v>110</v>
      </c>
      <c r="D36" s="48" t="s">
        <v>159</v>
      </c>
      <c r="E36" s="49" t="s">
        <v>112</v>
      </c>
      <c r="F36" s="49" t="s">
        <v>160</v>
      </c>
      <c r="G36" s="50"/>
      <c r="H36" s="51" t="s">
        <v>55</v>
      </c>
      <c r="I36" s="52"/>
      <c r="J36" s="50"/>
      <c r="K36" s="51" t="s">
        <v>55</v>
      </c>
      <c r="L36" s="52"/>
      <c r="M36" s="50"/>
      <c r="N36" s="51"/>
      <c r="O36" s="50"/>
      <c r="P36" s="51" t="s">
        <v>55</v>
      </c>
      <c r="Q36" s="52"/>
      <c r="R36" s="50"/>
      <c r="S36" s="51"/>
      <c r="T36" s="50"/>
      <c r="U36" s="51" t="s">
        <v>55</v>
      </c>
      <c r="V36" s="53"/>
      <c r="W36" s="54" t="n">
        <f>99.72</f>
        <v>99.72</v>
      </c>
      <c r="X36" s="55" t="str">
        <f>"－"</f>
        <v>－</v>
      </c>
      <c r="Y36" s="55"/>
      <c r="Z36" s="55"/>
      <c r="AA36" s="55"/>
      <c r="AB36" s="55" t="str">
        <f>"－"</f>
        <v>－</v>
      </c>
      <c r="AC36" s="55"/>
      <c r="AD36" s="55"/>
      <c r="AE36" s="56"/>
      <c r="AF36" s="50"/>
      <c r="AG36" s="57" t="str">
        <f>"－"</f>
        <v>－</v>
      </c>
      <c r="AH36" s="58" t="str">
        <f>"－"</f>
        <v>－</v>
      </c>
    </row>
    <row r="37">
      <c r="A37" s="47" t="s">
        <v>50</v>
      </c>
      <c r="B37" s="48" t="s">
        <v>109</v>
      </c>
      <c r="C37" s="48" t="s">
        <v>110</v>
      </c>
      <c r="D37" s="48" t="s">
        <v>161</v>
      </c>
      <c r="E37" s="49" t="s">
        <v>112</v>
      </c>
      <c r="F37" s="49" t="s">
        <v>162</v>
      </c>
      <c r="G37" s="50"/>
      <c r="H37" s="51" t="s">
        <v>55</v>
      </c>
      <c r="I37" s="52"/>
      <c r="J37" s="50"/>
      <c r="K37" s="51" t="s">
        <v>55</v>
      </c>
      <c r="L37" s="52"/>
      <c r="M37" s="50"/>
      <c r="N37" s="51"/>
      <c r="O37" s="50"/>
      <c r="P37" s="51" t="s">
        <v>55</v>
      </c>
      <c r="Q37" s="52"/>
      <c r="R37" s="50"/>
      <c r="S37" s="51"/>
      <c r="T37" s="50"/>
      <c r="U37" s="51" t="s">
        <v>55</v>
      </c>
      <c r="V37" s="53"/>
      <c r="W37" s="54" t="n">
        <f>99.69</f>
        <v>99.69</v>
      </c>
      <c r="X37" s="55" t="str">
        <f>"－"</f>
        <v>－</v>
      </c>
      <c r="Y37" s="55"/>
      <c r="Z37" s="55"/>
      <c r="AA37" s="55"/>
      <c r="AB37" s="55" t="str">
        <f>"－"</f>
        <v>－</v>
      </c>
      <c r="AC37" s="55"/>
      <c r="AD37" s="55"/>
      <c r="AE37" s="56"/>
      <c r="AF37" s="50"/>
      <c r="AG37" s="57" t="str">
        <f>"－"</f>
        <v>－</v>
      </c>
      <c r="AH37" s="58" t="str">
        <f>"－"</f>
        <v>－</v>
      </c>
    </row>
    <row r="38">
      <c r="A38" s="47" t="s">
        <v>50</v>
      </c>
      <c r="B38" s="48" t="s">
        <v>109</v>
      </c>
      <c r="C38" s="48" t="s">
        <v>110</v>
      </c>
      <c r="D38" s="48" t="s">
        <v>163</v>
      </c>
      <c r="E38" s="49" t="s">
        <v>112</v>
      </c>
      <c r="F38" s="49" t="s">
        <v>164</v>
      </c>
      <c r="G38" s="50"/>
      <c r="H38" s="51" t="s">
        <v>55</v>
      </c>
      <c r="I38" s="52"/>
      <c r="J38" s="50"/>
      <c r="K38" s="51" t="s">
        <v>55</v>
      </c>
      <c r="L38" s="52"/>
      <c r="M38" s="50"/>
      <c r="N38" s="51"/>
      <c r="O38" s="50"/>
      <c r="P38" s="51" t="s">
        <v>55</v>
      </c>
      <c r="Q38" s="52"/>
      <c r="R38" s="50"/>
      <c r="S38" s="51"/>
      <c r="T38" s="50"/>
      <c r="U38" s="51" t="s">
        <v>55</v>
      </c>
      <c r="V38" s="53"/>
      <c r="W38" s="54" t="n">
        <f>99.66</f>
        <v>99.66</v>
      </c>
      <c r="X38" s="55" t="str">
        <f>"－"</f>
        <v>－</v>
      </c>
      <c r="Y38" s="55"/>
      <c r="Z38" s="55"/>
      <c r="AA38" s="55"/>
      <c r="AB38" s="55" t="str">
        <f>"－"</f>
        <v>－</v>
      </c>
      <c r="AC38" s="55"/>
      <c r="AD38" s="55"/>
      <c r="AE38" s="56"/>
      <c r="AF38" s="50"/>
      <c r="AG38" s="57" t="str">
        <f>"－"</f>
        <v>－</v>
      </c>
      <c r="AH38" s="58" t="str">
        <f>"－"</f>
        <v>－</v>
      </c>
    </row>
    <row r="39">
      <c r="A39" s="47" t="s">
        <v>50</v>
      </c>
      <c r="B39" s="48" t="s">
        <v>109</v>
      </c>
      <c r="C39" s="48" t="s">
        <v>110</v>
      </c>
      <c r="D39" s="48" t="s">
        <v>165</v>
      </c>
      <c r="E39" s="49" t="s">
        <v>112</v>
      </c>
      <c r="F39" s="49" t="s">
        <v>166</v>
      </c>
      <c r="G39" s="50"/>
      <c r="H39" s="51" t="s">
        <v>55</v>
      </c>
      <c r="I39" s="52"/>
      <c r="J39" s="50"/>
      <c r="K39" s="51" t="s">
        <v>55</v>
      </c>
      <c r="L39" s="52"/>
      <c r="M39" s="50"/>
      <c r="N39" s="51"/>
      <c r="O39" s="50"/>
      <c r="P39" s="51" t="s">
        <v>55</v>
      </c>
      <c r="Q39" s="52"/>
      <c r="R39" s="50"/>
      <c r="S39" s="51"/>
      <c r="T39" s="50"/>
      <c r="U39" s="51" t="s">
        <v>55</v>
      </c>
      <c r="V39" s="53"/>
      <c r="W39" s="54" t="n">
        <f>99.63</f>
        <v>99.63</v>
      </c>
      <c r="X39" s="55" t="str">
        <f>"－"</f>
        <v>－</v>
      </c>
      <c r="Y39" s="55"/>
      <c r="Z39" s="55"/>
      <c r="AA39" s="55"/>
      <c r="AB39" s="55" t="str">
        <f>"－"</f>
        <v>－</v>
      </c>
      <c r="AC39" s="55"/>
      <c r="AD39" s="55"/>
      <c r="AE39" s="56"/>
      <c r="AF39" s="50"/>
      <c r="AG39" s="57" t="str">
        <f>"－"</f>
        <v>－</v>
      </c>
      <c r="AH39" s="58" t="str">
        <f>"－"</f>
        <v>－</v>
      </c>
    </row>
    <row r="40">
      <c r="A40" s="47" t="s">
        <v>50</v>
      </c>
      <c r="B40" s="48" t="s">
        <v>109</v>
      </c>
      <c r="C40" s="48" t="s">
        <v>110</v>
      </c>
      <c r="D40" s="48" t="s">
        <v>167</v>
      </c>
      <c r="E40" s="49" t="s">
        <v>112</v>
      </c>
      <c r="F40" s="49" t="s">
        <v>168</v>
      </c>
      <c r="G40" s="50"/>
      <c r="H40" s="51" t="s">
        <v>55</v>
      </c>
      <c r="I40" s="52"/>
      <c r="J40" s="50"/>
      <c r="K40" s="51" t="s">
        <v>55</v>
      </c>
      <c r="L40" s="52"/>
      <c r="M40" s="50"/>
      <c r="N40" s="51"/>
      <c r="O40" s="50"/>
      <c r="P40" s="51" t="s">
        <v>55</v>
      </c>
      <c r="Q40" s="52"/>
      <c r="R40" s="50"/>
      <c r="S40" s="51"/>
      <c r="T40" s="50"/>
      <c r="U40" s="51" t="s">
        <v>55</v>
      </c>
      <c r="V40" s="53"/>
      <c r="W40" s="54" t="n">
        <f>99.59</f>
        <v>99.59</v>
      </c>
      <c r="X40" s="55" t="str">
        <f>"－"</f>
        <v>－</v>
      </c>
      <c r="Y40" s="55"/>
      <c r="Z40" s="55"/>
      <c r="AA40" s="55"/>
      <c r="AB40" s="55" t="str">
        <f>"－"</f>
        <v>－</v>
      </c>
      <c r="AC40" s="55"/>
      <c r="AD40" s="55"/>
      <c r="AE40" s="56"/>
      <c r="AF40" s="50"/>
      <c r="AG40" s="57" t="str">
        <f>"－"</f>
        <v>－</v>
      </c>
      <c r="AH40" s="58" t="str">
        <f>"－"</f>
        <v>－</v>
      </c>
    </row>
    <row r="41">
      <c r="A41" s="47" t="s">
        <v>50</v>
      </c>
      <c r="B41" s="48" t="s">
        <v>109</v>
      </c>
      <c r="C41" s="48" t="s">
        <v>110</v>
      </c>
      <c r="D41" s="48" t="s">
        <v>169</v>
      </c>
      <c r="E41" s="49" t="s">
        <v>112</v>
      </c>
      <c r="F41" s="49" t="s">
        <v>170</v>
      </c>
      <c r="G41" s="50"/>
      <c r="H41" s="51" t="s">
        <v>55</v>
      </c>
      <c r="I41" s="52"/>
      <c r="J41" s="50"/>
      <c r="K41" s="51" t="s">
        <v>55</v>
      </c>
      <c r="L41" s="52"/>
      <c r="M41" s="50"/>
      <c r="N41" s="51"/>
      <c r="O41" s="50"/>
      <c r="P41" s="51" t="s">
        <v>55</v>
      </c>
      <c r="Q41" s="52"/>
      <c r="R41" s="50"/>
      <c r="S41" s="51"/>
      <c r="T41" s="50"/>
      <c r="U41" s="51" t="s">
        <v>55</v>
      </c>
      <c r="V41" s="53"/>
      <c r="W41" s="54" t="n">
        <f>99.55</f>
        <v>99.55</v>
      </c>
      <c r="X41" s="55" t="str">
        <f>"－"</f>
        <v>－</v>
      </c>
      <c r="Y41" s="55"/>
      <c r="Z41" s="55"/>
      <c r="AA41" s="55"/>
      <c r="AB41" s="55" t="str">
        <f>"－"</f>
        <v>－</v>
      </c>
      <c r="AC41" s="55"/>
      <c r="AD41" s="55"/>
      <c r="AE41" s="56"/>
      <c r="AF41" s="50"/>
      <c r="AG41" s="57" t="str">
        <f>"－"</f>
        <v>－</v>
      </c>
      <c r="AH41" s="58" t="str">
        <f>"－"</f>
        <v>－</v>
      </c>
    </row>
    <row r="42">
      <c r="A42" s="47" t="s">
        <v>50</v>
      </c>
      <c r="B42" s="48" t="s">
        <v>109</v>
      </c>
      <c r="C42" s="48" t="s">
        <v>110</v>
      </c>
      <c r="D42" s="48" t="s">
        <v>171</v>
      </c>
      <c r="E42" s="49" t="s">
        <v>112</v>
      </c>
      <c r="F42" s="49" t="s">
        <v>172</v>
      </c>
      <c r="G42" s="50"/>
      <c r="H42" s="51" t="s">
        <v>55</v>
      </c>
      <c r="I42" s="52"/>
      <c r="J42" s="50"/>
      <c r="K42" s="51" t="s">
        <v>55</v>
      </c>
      <c r="L42" s="52"/>
      <c r="M42" s="50"/>
      <c r="N42" s="51"/>
      <c r="O42" s="50"/>
      <c r="P42" s="51" t="s">
        <v>55</v>
      </c>
      <c r="Q42" s="52"/>
      <c r="R42" s="50"/>
      <c r="S42" s="51"/>
      <c r="T42" s="50"/>
      <c r="U42" s="51" t="s">
        <v>55</v>
      </c>
      <c r="V42" s="53"/>
      <c r="W42" s="54" t="n">
        <f>99.5</f>
        <v>99.5</v>
      </c>
      <c r="X42" s="55" t="str">
        <f>"－"</f>
        <v>－</v>
      </c>
      <c r="Y42" s="55"/>
      <c r="Z42" s="55"/>
      <c r="AA42" s="55"/>
      <c r="AB42" s="55" t="str">
        <f>"－"</f>
        <v>－</v>
      </c>
      <c r="AC42" s="55"/>
      <c r="AD42" s="55"/>
      <c r="AE42" s="56"/>
      <c r="AF42" s="50"/>
      <c r="AG42" s="57" t="str">
        <f>"－"</f>
        <v>－</v>
      </c>
      <c r="AH42" s="58" t="str">
        <f>"－"</f>
        <v>－</v>
      </c>
    </row>
    <row r="43">
      <c r="A43" s="47" t="s">
        <v>50</v>
      </c>
      <c r="B43" s="48" t="s">
        <v>109</v>
      </c>
      <c r="C43" s="48" t="s">
        <v>110</v>
      </c>
      <c r="D43" s="48" t="s">
        <v>173</v>
      </c>
      <c r="E43" s="49" t="s">
        <v>174</v>
      </c>
      <c r="F43" s="49" t="s">
        <v>175</v>
      </c>
      <c r="G43" s="50"/>
      <c r="H43" s="51" t="s">
        <v>55</v>
      </c>
      <c r="I43" s="52"/>
      <c r="J43" s="50"/>
      <c r="K43" s="51" t="s">
        <v>55</v>
      </c>
      <c r="L43" s="52"/>
      <c r="M43" s="50"/>
      <c r="N43" s="51"/>
      <c r="O43" s="50"/>
      <c r="P43" s="51" t="s">
        <v>55</v>
      </c>
      <c r="Q43" s="52"/>
      <c r="R43" s="50"/>
      <c r="S43" s="51"/>
      <c r="T43" s="50"/>
      <c r="U43" s="51" t="s">
        <v>55</v>
      </c>
      <c r="V43" s="53"/>
      <c r="W43" s="54" t="n">
        <f>99.51</f>
        <v>99.51</v>
      </c>
      <c r="X43" s="55" t="str">
        <f>"－"</f>
        <v>－</v>
      </c>
      <c r="Y43" s="55"/>
      <c r="Z43" s="55"/>
      <c r="AA43" s="55"/>
      <c r="AB43" s="55" t="str">
        <f>"－"</f>
        <v>－</v>
      </c>
      <c r="AC43" s="55"/>
      <c r="AD43" s="55"/>
      <c r="AE43" s="56"/>
      <c r="AF43" s="50"/>
      <c r="AG43" s="57" t="str">
        <f>"－"</f>
        <v>－</v>
      </c>
      <c r="AH43" s="58" t="str">
        <f>"－"</f>
        <v>－</v>
      </c>
    </row>
  </sheetData>
  <mergeCells count="33">
    <mergeCell ref="AF6:AG6"/>
    <mergeCell ref="AA4:AA5"/>
    <mergeCell ref="AE4:AE5"/>
    <mergeCell ref="R4:S4"/>
    <mergeCell ref="T4:T5"/>
    <mergeCell ref="U4:U5"/>
    <mergeCell ref="X4:X5"/>
    <mergeCell ref="Y4:Y5"/>
    <mergeCell ref="Z4:Z5"/>
    <mergeCell ref="W3:W5"/>
    <mergeCell ref="AF3:AG5"/>
    <mergeCell ref="X3:AA3"/>
    <mergeCell ref="AB3:AE3"/>
    <mergeCell ref="AB4:AB5"/>
    <mergeCell ref="AC4:AC5"/>
    <mergeCell ref="AD4:AD5"/>
    <mergeCell ref="AH3:AH5"/>
    <mergeCell ref="G4:G5"/>
    <mergeCell ref="H4:H5"/>
    <mergeCell ref="J4:J5"/>
    <mergeCell ref="K4:K5"/>
    <mergeCell ref="M4:N4"/>
    <mergeCell ref="A1:K1"/>
    <mergeCell ref="A2:C2"/>
    <mergeCell ref="A3:A5"/>
    <mergeCell ref="B3:B6"/>
    <mergeCell ref="C3:C6"/>
    <mergeCell ref="D3:D5"/>
    <mergeCell ref="E3:F5"/>
    <mergeCell ref="G3:V3"/>
    <mergeCell ref="O4:O5"/>
    <mergeCell ref="P4:P5"/>
    <mergeCell ref="E6:F6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2" useFirstPageNumber="1"/>
  <headerFooter>
    <oddFooter>&amp;C&amp;P/&amp;N&amp;RCopyright (c) Japan Exchange Group, Inc. All Rights Reserved.</oddFooter>
  </headerFooter>
  <customProperties>
    <customPr name="layoutContexts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2022-09-22T05:07:26Z</cp:lastPrinted>
  <dcterms:modified xsi:type="dcterms:W3CDTF">2022-11-18T04:05:48Z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2022-09-30T06:08:37Z</vt:filetime>
  </property>
</Properties>
</file>