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<sst xmlns="http://schemas.openxmlformats.org/spreadsheetml/2006/main" count="400" uniqueCount="57">
  <si>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</si>
  <si>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</si>
  <si>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</si>
  <si>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</si>
  <si>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</si>
  <si>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</si>
  <si>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</si>
  <si>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</si>
  <si>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</si>
  <si>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</si>
  <si>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</si>
  <si>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</si>
  <si>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</si>
  <si>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</si>
  <si>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</si>
  <si>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</si>
  <si>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4.1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</si>
  <si>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</si>
  <si>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</si>
  <si>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</si>
  <si>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</si>
  <si>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</si>
  <si>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</si>
  <si>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</si>
  <si>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</si>
  <si>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</si>
  <si>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</si>
  <si>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</si>
  <si>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</si>
  <si>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</si>
  <si>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</si>
  <si>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</si>
  <si>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</si>
  <si>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</si>
  <si>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</si>
  <si>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</si>
  <si>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</si>
  <si>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</si>
  <si>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</si>
  <si>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</si>
  <si>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</si>
  <si>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</si>
  <si>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</si>
  <si>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</si>
  <si>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</si>
  <si>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</si>
  <si>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</si>
  <si>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</si>
  <si>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</si>
  <si>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長期国債先物</t>
  </si>
  <si>
    <t>10-year JGB Futures</t>
  </si>
  <si>
    <t>◎</t>
  </si>
  <si>
    <t>●</t>
  </si>
  <si>
    <t>ミニ長期国債先物</t>
  </si>
  <si>
    <t>mini-10-year JGB Futures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</si>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</sst>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5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 t="str">
        <f>"－"</f>
        <v>－</v>
      </c>
      <c r="F7" s="8"/>
      <c r="G7" s="9" t="str">
        <f>"－"</f>
        <v>－</v>
      </c>
      <c r="H7" s="8"/>
      <c r="I7" s="9" t="str">
        <f>"－"</f>
        <v>－</v>
      </c>
      <c r="J7" s="8"/>
      <c r="K7" s="9" t="str">
        <f>"－"</f>
        <v>－</v>
      </c>
    </row>
    <row r="8">
      <c r="A8" s="6" t="s">
        <v>21</v>
      </c>
      <c r="B8" s="7" t="s">
        <v>17</v>
      </c>
      <c r="C8" s="7" t="s">
        <v>18</v>
      </c>
      <c r="D8" s="8"/>
      <c r="E8" s="9"/>
      <c r="F8" s="8"/>
      <c r="G8" s="9"/>
      <c r="H8" s="8"/>
      <c r="I8" s="9"/>
      <c r="J8" s="8"/>
      <c r="K8" s="9"/>
    </row>
    <row r="9">
      <c r="A9" s="6" t="s">
        <v>22</v>
      </c>
      <c r="B9" s="7" t="s">
        <v>17</v>
      </c>
      <c r="C9" s="7" t="s">
        <v>18</v>
      </c>
      <c r="D9" s="8"/>
      <c r="E9" s="9"/>
      <c r="F9" s="8"/>
      <c r="G9" s="9"/>
      <c r="H9" s="8"/>
      <c r="I9" s="9"/>
      <c r="J9" s="8"/>
      <c r="K9" s="9"/>
    </row>
    <row r="10">
      <c r="A10" s="6" t="s">
        <v>23</v>
      </c>
      <c r="B10" s="7" t="s">
        <v>17</v>
      </c>
      <c r="C10" s="7" t="s">
        <v>18</v>
      </c>
      <c r="D10" s="8"/>
      <c r="E10" s="9" t="str">
        <f>"－"</f>
        <v>－</v>
      </c>
      <c r="F10" s="8"/>
      <c r="G10" s="9" t="str">
        <f>"－"</f>
        <v>－</v>
      </c>
      <c r="H10" s="8"/>
      <c r="I10" s="9" t="str">
        <f>"－"</f>
        <v>－</v>
      </c>
      <c r="J10" s="8"/>
      <c r="K10" s="9" t="str">
        <f>"－"</f>
        <v>－</v>
      </c>
    </row>
    <row r="11">
      <c r="A11" s="6" t="s">
        <v>24</v>
      </c>
      <c r="B11" s="7" t="s">
        <v>17</v>
      </c>
      <c r="C11" s="7" t="s">
        <v>18</v>
      </c>
      <c r="D11" s="8"/>
      <c r="E11" s="9" t="str">
        <f>"－"</f>
        <v>－</v>
      </c>
      <c r="F11" s="8"/>
      <c r="G11" s="9" t="str">
        <f>"－"</f>
        <v>－</v>
      </c>
      <c r="H11" s="8"/>
      <c r="I11" s="9" t="str">
        <f>"－"</f>
        <v>－</v>
      </c>
      <c r="J11" s="8"/>
      <c r="K11" s="9" t="str">
        <f>"－"</f>
        <v>－</v>
      </c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 t="str">
        <f>"－"</f>
        <v>－</v>
      </c>
      <c r="F14" s="8"/>
      <c r="G14" s="9" t="str">
        <f>"－"</f>
        <v>－</v>
      </c>
      <c r="H14" s="8"/>
      <c r="I14" s="9" t="str">
        <f>"－"</f>
        <v>－</v>
      </c>
      <c r="J14" s="8"/>
      <c r="K14" s="9" t="str">
        <f>"－"</f>
        <v>－</v>
      </c>
    </row>
    <row r="15">
      <c r="A15" s="6" t="s">
        <v>28</v>
      </c>
      <c r="B15" s="7" t="s">
        <v>17</v>
      </c>
      <c r="C15" s="7" t="s">
        <v>18</v>
      </c>
      <c r="D15" s="8"/>
      <c r="E15" s="9"/>
      <c r="F15" s="8"/>
      <c r="G15" s="9"/>
      <c r="H15" s="8"/>
      <c r="I15" s="9"/>
      <c r="J15" s="8"/>
      <c r="K15" s="9"/>
    </row>
    <row r="16">
      <c r="A16" s="6" t="s">
        <v>29</v>
      </c>
      <c r="B16" s="7" t="s">
        <v>17</v>
      </c>
      <c r="C16" s="7" t="s">
        <v>18</v>
      </c>
      <c r="D16" s="8"/>
      <c r="E16" s="9"/>
      <c r="F16" s="8"/>
      <c r="G16" s="9"/>
      <c r="H16" s="8"/>
      <c r="I16" s="9"/>
      <c r="J16" s="8"/>
      <c r="K16" s="9"/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 t="str">
        <f>"－"</f>
        <v>－</v>
      </c>
      <c r="F18" s="8"/>
      <c r="G18" s="9" t="str">
        <f>"－"</f>
        <v>－</v>
      </c>
      <c r="H18" s="8"/>
      <c r="I18" s="9" t="str">
        <f>"－"</f>
        <v>－</v>
      </c>
      <c r="J18" s="8"/>
      <c r="K18" s="9" t="str">
        <f>"－"</f>
        <v>－</v>
      </c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>
      <c r="A22" s="6" t="s">
        <v>35</v>
      </c>
      <c r="B22" s="7" t="s">
        <v>17</v>
      </c>
      <c r="C22" s="7" t="s">
        <v>18</v>
      </c>
      <c r="D22" s="8"/>
      <c r="E22" s="9"/>
      <c r="F22" s="8"/>
      <c r="G22" s="9"/>
      <c r="H22" s="8"/>
      <c r="I22" s="9"/>
      <c r="J22" s="8"/>
      <c r="K22" s="9"/>
    </row>
    <row r="23">
      <c r="A23" s="6" t="s">
        <v>36</v>
      </c>
      <c r="B23" s="7" t="s">
        <v>17</v>
      </c>
      <c r="C23" s="7" t="s">
        <v>18</v>
      </c>
      <c r="D23" s="8"/>
      <c r="E23" s="9"/>
      <c r="F23" s="8"/>
      <c r="G23" s="9"/>
      <c r="H23" s="8"/>
      <c r="I23" s="9"/>
      <c r="J23" s="8"/>
      <c r="K23" s="9"/>
    </row>
    <row r="24">
      <c r="A24" s="6" t="s">
        <v>37</v>
      </c>
      <c r="B24" s="7" t="s">
        <v>17</v>
      </c>
      <c r="C24" s="7" t="s">
        <v>18</v>
      </c>
      <c r="D24" s="8"/>
      <c r="E24" s="9" t="str">
        <f>"－"</f>
        <v>－</v>
      </c>
      <c r="F24" s="8"/>
      <c r="G24" s="9" t="str">
        <f>"－"</f>
        <v>－</v>
      </c>
      <c r="H24" s="8"/>
      <c r="I24" s="9" t="str">
        <f>"－"</f>
        <v>－</v>
      </c>
      <c r="J24" s="8"/>
      <c r="K24" s="9" t="str">
        <f>"－"</f>
        <v>－</v>
      </c>
    </row>
    <row r="25">
      <c r="A25" s="6" t="s">
        <v>38</v>
      </c>
      <c r="B25" s="7" t="s">
        <v>17</v>
      </c>
      <c r="C25" s="7" t="s">
        <v>18</v>
      </c>
      <c r="D25" s="8"/>
      <c r="E25" s="9" t="str">
        <f>"－"</f>
        <v>－</v>
      </c>
      <c r="F25" s="8"/>
      <c r="G25" s="9" t="str">
        <f>"－"</f>
        <v>－</v>
      </c>
      <c r="H25" s="8"/>
      <c r="I25" s="9" t="str">
        <f>"－"</f>
        <v>－</v>
      </c>
      <c r="J25" s="8"/>
      <c r="K25" s="9" t="str">
        <f>"－"</f>
        <v>－</v>
      </c>
    </row>
    <row r="26">
      <c r="A26" s="6" t="s">
        <v>39</v>
      </c>
      <c r="B26" s="7" t="s">
        <v>17</v>
      </c>
      <c r="C26" s="7" t="s">
        <v>18</v>
      </c>
      <c r="D26" s="8"/>
      <c r="E26" s="9" t="str">
        <f>"－"</f>
        <v>－</v>
      </c>
      <c r="F26" s="8"/>
      <c r="G26" s="9" t="str">
        <f>"－"</f>
        <v>－</v>
      </c>
      <c r="H26" s="8"/>
      <c r="I26" s="9" t="str">
        <f>"－"</f>
        <v>－</v>
      </c>
      <c r="J26" s="8"/>
      <c r="K26" s="9" t="str">
        <f>"－"</f>
        <v>－</v>
      </c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 t="str">
        <f>"－"</f>
        <v>－</v>
      </c>
      <c r="F28" s="8"/>
      <c r="G28" s="9" t="str">
        <f>"－"</f>
        <v>－</v>
      </c>
      <c r="H28" s="8"/>
      <c r="I28" s="9" t="str">
        <f>"－"</f>
        <v>－</v>
      </c>
      <c r="J28" s="8"/>
      <c r="K28" s="9" t="str">
        <f>"－"</f>
        <v>－</v>
      </c>
    </row>
    <row r="29">
      <c r="A29" s="6" t="s">
        <v>42</v>
      </c>
      <c r="B29" s="7" t="s">
        <v>17</v>
      </c>
      <c r="C29" s="7" t="s">
        <v>18</v>
      </c>
      <c r="D29" s="8"/>
      <c r="E29" s="9"/>
      <c r="F29" s="8"/>
      <c r="G29" s="9"/>
      <c r="H29" s="8"/>
      <c r="I29" s="9"/>
      <c r="J29" s="8"/>
      <c r="K29" s="9"/>
    </row>
    <row r="30">
      <c r="A30" s="6" t="s">
        <v>43</v>
      </c>
      <c r="B30" s="7" t="s">
        <v>17</v>
      </c>
      <c r="C30" s="7" t="s">
        <v>18</v>
      </c>
      <c r="D30" s="8"/>
      <c r="E30" s="9"/>
      <c r="F30" s="8"/>
      <c r="G30" s="9"/>
      <c r="H30" s="8"/>
      <c r="I30" s="9"/>
      <c r="J30" s="8"/>
      <c r="K30" s="9"/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 t="str">
        <f>"－"</f>
        <v>－</v>
      </c>
      <c r="F32" s="8"/>
      <c r="G32" s="9" t="str">
        <f>"－"</f>
        <v>－</v>
      </c>
      <c r="H32" s="8"/>
      <c r="I32" s="9" t="str">
        <f>"－"</f>
        <v>－</v>
      </c>
      <c r="J32" s="8"/>
      <c r="K32" s="9" t="str">
        <f>"－"</f>
        <v>－</v>
      </c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47</v>
      </c>
      <c r="B34" s="7" t="s">
        <v>17</v>
      </c>
      <c r="C34" s="7" t="s">
        <v>18</v>
      </c>
      <c r="D34" s="8"/>
      <c r="E34" s="9"/>
      <c r="F34" s="8"/>
      <c r="G34" s="9"/>
      <c r="H34" s="8"/>
      <c r="I34" s="9"/>
      <c r="J34" s="8"/>
      <c r="K34" s="9"/>
    </row>
    <row r="35">
      <c r="A35" s="6" t="s">
        <v>48</v>
      </c>
      <c r="B35" s="7" t="s">
        <v>17</v>
      </c>
      <c r="C35" s="7" t="s">
        <v>18</v>
      </c>
      <c r="D35" s="8"/>
      <c r="E35" s="9" t="str">
        <f>"－"</f>
        <v>－</v>
      </c>
      <c r="F35" s="8"/>
      <c r="G35" s="9" t="str">
        <f>"－"</f>
        <v>－</v>
      </c>
      <c r="H35" s="8"/>
      <c r="I35" s="9" t="str">
        <f>"－"</f>
        <v>－</v>
      </c>
      <c r="J35" s="8"/>
      <c r="K35" s="9" t="str">
        <f>"－"</f>
        <v>－</v>
      </c>
    </row>
    <row r="36">
      <c r="A36" s="6" t="s">
        <v>16</v>
      </c>
      <c r="B36" s="7" t="s">
        <v>49</v>
      </c>
      <c r="C36" s="7" t="s">
        <v>50</v>
      </c>
      <c r="D36" s="8" t="s">
        <v>51</v>
      </c>
      <c r="E36" s="9" t="n">
        <f>36962</f>
        <v>36962.0</v>
      </c>
      <c r="F36" s="8" t="s">
        <v>51</v>
      </c>
      <c r="G36" s="9" t="n">
        <f>5580425170000</f>
        <v>5.58042517E12</v>
      </c>
      <c r="H36" s="8" t="s">
        <v>51</v>
      </c>
      <c r="I36" s="9" t="n">
        <f>5024</f>
        <v>5024.0</v>
      </c>
      <c r="J36" s="8"/>
      <c r="K36" s="9" t="n">
        <f>77274</f>
        <v>77274.0</v>
      </c>
    </row>
    <row r="37">
      <c r="A37" s="6" t="s">
        <v>20</v>
      </c>
      <c r="B37" s="7" t="s">
        <v>49</v>
      </c>
      <c r="C37" s="7" t="s">
        <v>50</v>
      </c>
      <c r="D37" s="8"/>
      <c r="E37" s="9" t="n">
        <f>16635</f>
        <v>16635.0</v>
      </c>
      <c r="F37" s="8"/>
      <c r="G37" s="9" t="n">
        <f>2512484430000</f>
        <v>2.51248443E12</v>
      </c>
      <c r="H37" s="8"/>
      <c r="I37" s="9" t="n">
        <f>2321</f>
        <v>2321.0</v>
      </c>
      <c r="J37" s="8"/>
      <c r="K37" s="9" t="n">
        <f>77001</f>
        <v>77001.0</v>
      </c>
    </row>
    <row r="38">
      <c r="A38" s="6" t="s">
        <v>21</v>
      </c>
      <c r="B38" s="7" t="s">
        <v>49</v>
      </c>
      <c r="C38" s="7" t="s">
        <v>50</v>
      </c>
      <c r="D38" s="8"/>
      <c r="E38" s="9"/>
      <c r="F38" s="8"/>
      <c r="G38" s="9"/>
      <c r="H38" s="8"/>
      <c r="I38" s="9"/>
      <c r="J38" s="8"/>
      <c r="K38" s="9"/>
    </row>
    <row r="39">
      <c r="A39" s="6" t="s">
        <v>22</v>
      </c>
      <c r="B39" s="7" t="s">
        <v>49</v>
      </c>
      <c r="C39" s="7" t="s">
        <v>50</v>
      </c>
      <c r="D39" s="8"/>
      <c r="E39" s="9"/>
      <c r="F39" s="8"/>
      <c r="G39" s="9"/>
      <c r="H39" s="8"/>
      <c r="I39" s="9"/>
      <c r="J39" s="8"/>
      <c r="K39" s="9"/>
    </row>
    <row r="40">
      <c r="A40" s="6" t="s">
        <v>23</v>
      </c>
      <c r="B40" s="7" t="s">
        <v>49</v>
      </c>
      <c r="C40" s="7" t="s">
        <v>50</v>
      </c>
      <c r="D40" s="8"/>
      <c r="E40" s="9" t="n">
        <f>16600</f>
        <v>16600.0</v>
      </c>
      <c r="F40" s="8"/>
      <c r="G40" s="9" t="n">
        <f>2507166950000</f>
        <v>2.50716695E12</v>
      </c>
      <c r="H40" s="8"/>
      <c r="I40" s="9" t="n">
        <f>2078</f>
        <v>2078.0</v>
      </c>
      <c r="J40" s="8"/>
      <c r="K40" s="9" t="n">
        <f>76128</f>
        <v>76128.0</v>
      </c>
    </row>
    <row r="41">
      <c r="A41" s="6" t="s">
        <v>24</v>
      </c>
      <c r="B41" s="7" t="s">
        <v>49</v>
      </c>
      <c r="C41" s="7" t="s">
        <v>50</v>
      </c>
      <c r="D41" s="8"/>
      <c r="E41" s="9" t="n">
        <f>23728</f>
        <v>23728.0</v>
      </c>
      <c r="F41" s="8"/>
      <c r="G41" s="9" t="n">
        <f>3585791770000</f>
        <v>3.58579177E12</v>
      </c>
      <c r="H41" s="8"/>
      <c r="I41" s="9" t="n">
        <f>2906</f>
        <v>2906.0</v>
      </c>
      <c r="J41" s="8"/>
      <c r="K41" s="9" t="n">
        <f>75833</f>
        <v>75833.0</v>
      </c>
    </row>
    <row r="42">
      <c r="A42" s="6" t="s">
        <v>25</v>
      </c>
      <c r="B42" s="7" t="s">
        <v>49</v>
      </c>
      <c r="C42" s="7" t="s">
        <v>50</v>
      </c>
      <c r="D42" s="8"/>
      <c r="E42" s="9" t="n">
        <f>26320</f>
        <v>26320.0</v>
      </c>
      <c r="F42" s="8"/>
      <c r="G42" s="9" t="n">
        <f>3980242210000</f>
        <v>3.98024221E12</v>
      </c>
      <c r="H42" s="8"/>
      <c r="I42" s="9" t="n">
        <f>3407</f>
        <v>3407.0</v>
      </c>
      <c r="J42" s="8" t="s">
        <v>52</v>
      </c>
      <c r="K42" s="9" t="n">
        <f>74898</f>
        <v>74898.0</v>
      </c>
    </row>
    <row r="43">
      <c r="A43" s="6" t="s">
        <v>26</v>
      </c>
      <c r="B43" s="7" t="s">
        <v>49</v>
      </c>
      <c r="C43" s="7" t="s">
        <v>50</v>
      </c>
      <c r="D43" s="8"/>
      <c r="E43" s="9" t="n">
        <f>24987</f>
        <v>24987.0</v>
      </c>
      <c r="F43" s="8"/>
      <c r="G43" s="9" t="n">
        <f>3780345520000</f>
        <v>3.78034552E12</v>
      </c>
      <c r="H43" s="8"/>
      <c r="I43" s="9" t="n">
        <f>2508</f>
        <v>2508.0</v>
      </c>
      <c r="J43" s="8"/>
      <c r="K43" s="9" t="n">
        <f>75251</f>
        <v>75251.0</v>
      </c>
    </row>
    <row r="44">
      <c r="A44" s="6" t="s">
        <v>27</v>
      </c>
      <c r="B44" s="7" t="s">
        <v>49</v>
      </c>
      <c r="C44" s="7" t="s">
        <v>50</v>
      </c>
      <c r="D44" s="8"/>
      <c r="E44" s="9" t="n">
        <f>23580</f>
        <v>23580.0</v>
      </c>
      <c r="F44" s="8"/>
      <c r="G44" s="9" t="n">
        <f>3567923370000</f>
        <v>3.56792337E12</v>
      </c>
      <c r="H44" s="8"/>
      <c r="I44" s="9" t="n">
        <f>2686</f>
        <v>2686.0</v>
      </c>
      <c r="J44" s="8"/>
      <c r="K44" s="9" t="n">
        <f>75577</f>
        <v>75577.0</v>
      </c>
    </row>
    <row r="45">
      <c r="A45" s="6" t="s">
        <v>28</v>
      </c>
      <c r="B45" s="7" t="s">
        <v>49</v>
      </c>
      <c r="C45" s="7" t="s">
        <v>50</v>
      </c>
      <c r="D45" s="8"/>
      <c r="E45" s="9"/>
      <c r="F45" s="8"/>
      <c r="G45" s="9"/>
      <c r="H45" s="8"/>
      <c r="I45" s="9"/>
      <c r="J45" s="8"/>
      <c r="K45" s="9"/>
    </row>
    <row r="46">
      <c r="A46" s="6" t="s">
        <v>29</v>
      </c>
      <c r="B46" s="7" t="s">
        <v>49</v>
      </c>
      <c r="C46" s="7" t="s">
        <v>50</v>
      </c>
      <c r="D46" s="8"/>
      <c r="E46" s="9"/>
      <c r="F46" s="8"/>
      <c r="G46" s="9"/>
      <c r="H46" s="8"/>
      <c r="I46" s="9"/>
      <c r="J46" s="8"/>
      <c r="K46" s="9"/>
    </row>
    <row r="47">
      <c r="A47" s="6" t="s">
        <v>30</v>
      </c>
      <c r="B47" s="7" t="s">
        <v>49</v>
      </c>
      <c r="C47" s="7" t="s">
        <v>50</v>
      </c>
      <c r="D47" s="8" t="s">
        <v>52</v>
      </c>
      <c r="E47" s="9" t="n">
        <f>14453</f>
        <v>14453.0</v>
      </c>
      <c r="F47" s="8" t="s">
        <v>52</v>
      </c>
      <c r="G47" s="9" t="n">
        <f>2185685030000</f>
        <v>2.18568503E12</v>
      </c>
      <c r="H47" s="8"/>
      <c r="I47" s="9" t="n">
        <f>2034</f>
        <v>2034.0</v>
      </c>
      <c r="J47" s="8"/>
      <c r="K47" s="9" t="n">
        <f>75081</f>
        <v>75081.0</v>
      </c>
    </row>
    <row r="48">
      <c r="A48" s="6" t="s">
        <v>31</v>
      </c>
      <c r="B48" s="7" t="s">
        <v>49</v>
      </c>
      <c r="C48" s="7" t="s">
        <v>50</v>
      </c>
      <c r="D48" s="8"/>
      <c r="E48" s="9" t="n">
        <f>18495</f>
        <v>18495.0</v>
      </c>
      <c r="F48" s="8"/>
      <c r="G48" s="9" t="n">
        <f>2796781360000</f>
        <v>2.79678136E12</v>
      </c>
      <c r="H48" s="8" t="s">
        <v>52</v>
      </c>
      <c r="I48" s="9" t="n">
        <f>2018</f>
        <v>2018.0</v>
      </c>
      <c r="J48" s="8"/>
      <c r="K48" s="9" t="n">
        <f>75247</f>
        <v>75247.0</v>
      </c>
    </row>
    <row r="49">
      <c r="A49" s="6" t="s">
        <v>32</v>
      </c>
      <c r="B49" s="7" t="s">
        <v>49</v>
      </c>
      <c r="C49" s="7" t="s">
        <v>50</v>
      </c>
      <c r="D49" s="8"/>
      <c r="E49" s="9" t="n">
        <f>20792</f>
        <v>20792.0</v>
      </c>
      <c r="F49" s="8"/>
      <c r="G49" s="9" t="n">
        <f>3146967190000</f>
        <v>3.14696719E12</v>
      </c>
      <c r="H49" s="8"/>
      <c r="I49" s="9" t="n">
        <f>2851</f>
        <v>2851.0</v>
      </c>
      <c r="J49" s="8"/>
      <c r="K49" s="9" t="n">
        <f>74922</f>
        <v>74922.0</v>
      </c>
    </row>
    <row r="50">
      <c r="A50" s="6" t="s">
        <v>33</v>
      </c>
      <c r="B50" s="7" t="s">
        <v>49</v>
      </c>
      <c r="C50" s="7" t="s">
        <v>50</v>
      </c>
      <c r="D50" s="8"/>
      <c r="E50" s="9" t="n">
        <f>23566</f>
        <v>23566.0</v>
      </c>
      <c r="F50" s="8"/>
      <c r="G50" s="9" t="n">
        <f>3567310920000</f>
        <v>3.56731092E12</v>
      </c>
      <c r="H50" s="8"/>
      <c r="I50" s="9" t="n">
        <f>2955</f>
        <v>2955.0</v>
      </c>
      <c r="J50" s="8"/>
      <c r="K50" s="9" t="n">
        <f>76146</f>
        <v>76146.0</v>
      </c>
    </row>
    <row r="51">
      <c r="A51" s="6" t="s">
        <v>34</v>
      </c>
      <c r="B51" s="7" t="s">
        <v>49</v>
      </c>
      <c r="C51" s="7" t="s">
        <v>50</v>
      </c>
      <c r="D51" s="8"/>
      <c r="E51" s="9" t="n">
        <f>23664</f>
        <v>23664.0</v>
      </c>
      <c r="F51" s="8"/>
      <c r="G51" s="9" t="n">
        <f>3582516380000</f>
        <v>3.58251638E12</v>
      </c>
      <c r="H51" s="8"/>
      <c r="I51" s="9" t="n">
        <f>2383</f>
        <v>2383.0</v>
      </c>
      <c r="J51" s="8"/>
      <c r="K51" s="9" t="n">
        <f>75571</f>
        <v>75571.0</v>
      </c>
    </row>
    <row r="52">
      <c r="A52" s="6" t="s">
        <v>35</v>
      </c>
      <c r="B52" s="7" t="s">
        <v>49</v>
      </c>
      <c r="C52" s="7" t="s">
        <v>50</v>
      </c>
      <c r="D52" s="8"/>
      <c r="E52" s="9"/>
      <c r="F52" s="8"/>
      <c r="G52" s="9"/>
      <c r="H52" s="8"/>
      <c r="I52" s="9"/>
      <c r="J52" s="8"/>
      <c r="K52" s="9"/>
    </row>
    <row r="53">
      <c r="A53" s="6" t="s">
        <v>36</v>
      </c>
      <c r="B53" s="7" t="s">
        <v>49</v>
      </c>
      <c r="C53" s="7" t="s">
        <v>50</v>
      </c>
      <c r="D53" s="8"/>
      <c r="E53" s="9"/>
      <c r="F53" s="8"/>
      <c r="G53" s="9"/>
      <c r="H53" s="8"/>
      <c r="I53" s="9"/>
      <c r="J53" s="8"/>
      <c r="K53" s="9"/>
    </row>
    <row r="54">
      <c r="A54" s="6" t="s">
        <v>37</v>
      </c>
      <c r="B54" s="7" t="s">
        <v>49</v>
      </c>
      <c r="C54" s="7" t="s">
        <v>50</v>
      </c>
      <c r="D54" s="8"/>
      <c r="E54" s="9" t="n">
        <f>22355</f>
        <v>22355.0</v>
      </c>
      <c r="F54" s="8"/>
      <c r="G54" s="9" t="n">
        <f>3384759330000</f>
        <v>3.38475933E12</v>
      </c>
      <c r="H54" s="8"/>
      <c r="I54" s="9" t="n">
        <f>2269</f>
        <v>2269.0</v>
      </c>
      <c r="J54" s="8"/>
      <c r="K54" s="9" t="n">
        <f>75640</f>
        <v>75640.0</v>
      </c>
    </row>
    <row r="55">
      <c r="A55" s="6" t="s">
        <v>38</v>
      </c>
      <c r="B55" s="7" t="s">
        <v>49</v>
      </c>
      <c r="C55" s="7" t="s">
        <v>50</v>
      </c>
      <c r="D55" s="8"/>
      <c r="E55" s="9" t="n">
        <f>30116</f>
        <v>30116.0</v>
      </c>
      <c r="F55" s="8"/>
      <c r="G55" s="9" t="n">
        <f>4559610560000</f>
        <v>4.55961056E12</v>
      </c>
      <c r="H55" s="8"/>
      <c r="I55" s="9" t="n">
        <f>4021</f>
        <v>4021.0</v>
      </c>
      <c r="J55" s="8"/>
      <c r="K55" s="9" t="n">
        <f>76553</f>
        <v>76553.0</v>
      </c>
    </row>
    <row r="56">
      <c r="A56" s="6" t="s">
        <v>39</v>
      </c>
      <c r="B56" s="7" t="s">
        <v>49</v>
      </c>
      <c r="C56" s="7" t="s">
        <v>50</v>
      </c>
      <c r="D56" s="8"/>
      <c r="E56" s="9" t="n">
        <f>34940</f>
        <v>34940.0</v>
      </c>
      <c r="F56" s="8"/>
      <c r="G56" s="9" t="n">
        <f>5294367500000</f>
        <v>5.2943675E12</v>
      </c>
      <c r="H56" s="8"/>
      <c r="I56" s="9" t="n">
        <f>4604</f>
        <v>4604.0</v>
      </c>
      <c r="J56" s="8"/>
      <c r="K56" s="9" t="n">
        <f>76993</f>
        <v>76993.0</v>
      </c>
    </row>
    <row r="57">
      <c r="A57" s="6" t="s">
        <v>40</v>
      </c>
      <c r="B57" s="7" t="s">
        <v>49</v>
      </c>
      <c r="C57" s="7" t="s">
        <v>50</v>
      </c>
      <c r="D57" s="8"/>
      <c r="E57" s="9" t="n">
        <f>26742</f>
        <v>26742.0</v>
      </c>
      <c r="F57" s="8"/>
      <c r="G57" s="9" t="n">
        <f>4053646260000</f>
        <v>4.05364626E12</v>
      </c>
      <c r="H57" s="8"/>
      <c r="I57" s="9" t="n">
        <f>2883</f>
        <v>2883.0</v>
      </c>
      <c r="J57" s="8"/>
      <c r="K57" s="9" t="n">
        <f>77803</f>
        <v>77803.0</v>
      </c>
    </row>
    <row r="58">
      <c r="A58" s="6" t="s">
        <v>41</v>
      </c>
      <c r="B58" s="7" t="s">
        <v>49</v>
      </c>
      <c r="C58" s="7" t="s">
        <v>50</v>
      </c>
      <c r="D58" s="8"/>
      <c r="E58" s="9" t="n">
        <f>25930</f>
        <v>25930.0</v>
      </c>
      <c r="F58" s="8"/>
      <c r="G58" s="9" t="n">
        <f>3930779600000</f>
        <v>3.9307796E12</v>
      </c>
      <c r="H58" s="8"/>
      <c r="I58" s="9" t="n">
        <f>2375</f>
        <v>2375.0</v>
      </c>
      <c r="J58" s="8"/>
      <c r="K58" s="9" t="n">
        <f>78209</f>
        <v>78209.0</v>
      </c>
    </row>
    <row r="59">
      <c r="A59" s="6" t="s">
        <v>42</v>
      </c>
      <c r="B59" s="7" t="s">
        <v>49</v>
      </c>
      <c r="C59" s="7" t="s">
        <v>50</v>
      </c>
      <c r="D59" s="8"/>
      <c r="E59" s="9"/>
      <c r="F59" s="8"/>
      <c r="G59" s="9"/>
      <c r="H59" s="8"/>
      <c r="I59" s="9"/>
      <c r="J59" s="8"/>
      <c r="K59" s="9"/>
    </row>
    <row r="60">
      <c r="A60" s="6" t="s">
        <v>43</v>
      </c>
      <c r="B60" s="7" t="s">
        <v>49</v>
      </c>
      <c r="C60" s="7" t="s">
        <v>50</v>
      </c>
      <c r="D60" s="8"/>
      <c r="E60" s="9"/>
      <c r="F60" s="8"/>
      <c r="G60" s="9"/>
      <c r="H60" s="8"/>
      <c r="I60" s="9"/>
      <c r="J60" s="8"/>
      <c r="K60" s="9"/>
    </row>
    <row r="61">
      <c r="A61" s="6" t="s">
        <v>44</v>
      </c>
      <c r="B61" s="7" t="s">
        <v>49</v>
      </c>
      <c r="C61" s="7" t="s">
        <v>50</v>
      </c>
      <c r="D61" s="8"/>
      <c r="E61" s="9" t="n">
        <f>20106</f>
        <v>20106.0</v>
      </c>
      <c r="F61" s="8"/>
      <c r="G61" s="9" t="n">
        <f>3046674260000</f>
        <v>3.04667426E12</v>
      </c>
      <c r="H61" s="8"/>
      <c r="I61" s="9" t="n">
        <f>2908</f>
        <v>2908.0</v>
      </c>
      <c r="J61" s="8"/>
      <c r="K61" s="9" t="n">
        <f>80325</f>
        <v>80325.0</v>
      </c>
    </row>
    <row r="62">
      <c r="A62" s="6" t="s">
        <v>45</v>
      </c>
      <c r="B62" s="7" t="s">
        <v>49</v>
      </c>
      <c r="C62" s="7" t="s">
        <v>50</v>
      </c>
      <c r="D62" s="8"/>
      <c r="E62" s="9" t="n">
        <f>19033</f>
        <v>19033.0</v>
      </c>
      <c r="F62" s="8"/>
      <c r="G62" s="9" t="n">
        <f>2882335270000</f>
        <v>2.88233527E12</v>
      </c>
      <c r="H62" s="8"/>
      <c r="I62" s="9" t="n">
        <f>2857</f>
        <v>2857.0</v>
      </c>
      <c r="J62" s="8"/>
      <c r="K62" s="9" t="n">
        <f>80237</f>
        <v>80237.0</v>
      </c>
    </row>
    <row r="63">
      <c r="A63" s="6" t="s">
        <v>46</v>
      </c>
      <c r="B63" s="7" t="s">
        <v>49</v>
      </c>
      <c r="C63" s="7" t="s">
        <v>50</v>
      </c>
      <c r="D63" s="8"/>
      <c r="E63" s="9" t="n">
        <f>24369</f>
        <v>24369.0</v>
      </c>
      <c r="F63" s="8"/>
      <c r="G63" s="9" t="n">
        <f>3688781300000</f>
        <v>3.6887813E12</v>
      </c>
      <c r="H63" s="8"/>
      <c r="I63" s="9" t="n">
        <f>3209</f>
        <v>3209.0</v>
      </c>
      <c r="J63" s="8"/>
      <c r="K63" s="9" t="n">
        <f>79680</f>
        <v>79680.0</v>
      </c>
    </row>
    <row r="64">
      <c r="A64" s="6" t="s">
        <v>47</v>
      </c>
      <c r="B64" s="7" t="s">
        <v>49</v>
      </c>
      <c r="C64" s="7" t="s">
        <v>50</v>
      </c>
      <c r="D64" s="8"/>
      <c r="E64" s="9"/>
      <c r="F64" s="8"/>
      <c r="G64" s="9"/>
      <c r="H64" s="8"/>
      <c r="I64" s="9"/>
      <c r="J64" s="8"/>
      <c r="K64" s="9"/>
    </row>
    <row r="65">
      <c r="A65" s="6" t="s">
        <v>48</v>
      </c>
      <c r="B65" s="7" t="s">
        <v>49</v>
      </c>
      <c r="C65" s="7" t="s">
        <v>50</v>
      </c>
      <c r="D65" s="8"/>
      <c r="E65" s="9" t="n">
        <f>22410</f>
        <v>22410.0</v>
      </c>
      <c r="F65" s="8"/>
      <c r="G65" s="9" t="n">
        <f>3391756870000</f>
        <v>3.39175687E12</v>
      </c>
      <c r="H65" s="8"/>
      <c r="I65" s="9" t="n">
        <f>4079</f>
        <v>4079.0</v>
      </c>
      <c r="J65" s="8" t="s">
        <v>51</v>
      </c>
      <c r="K65" s="9" t="n">
        <f>81153</f>
        <v>81153.0</v>
      </c>
    </row>
    <row r="66">
      <c r="A66" s="6" t="s">
        <v>16</v>
      </c>
      <c r="B66" s="7" t="s">
        <v>53</v>
      </c>
      <c r="C66" s="7" t="s">
        <v>54</v>
      </c>
      <c r="D66" s="8" t="s">
        <v>51</v>
      </c>
      <c r="E66" s="9" t="n">
        <f>13</f>
        <v>13.0</v>
      </c>
      <c r="F66" s="8" t="s">
        <v>51</v>
      </c>
      <c r="G66" s="9" t="n">
        <f>196220500</f>
        <v>1.962205E8</v>
      </c>
      <c r="H66" s="8" t="s">
        <v>51</v>
      </c>
      <c r="I66" s="9" t="n">
        <f>6</f>
        <v>6.0</v>
      </c>
      <c r="J66" s="8" t="s">
        <v>52</v>
      </c>
      <c r="K66" s="9" t="n">
        <f>53</f>
        <v>53.0</v>
      </c>
    </row>
    <row r="67">
      <c r="A67" s="6" t="s">
        <v>20</v>
      </c>
      <c r="B67" s="7" t="s">
        <v>53</v>
      </c>
      <c r="C67" s="7" t="s">
        <v>54</v>
      </c>
      <c r="D67" s="8"/>
      <c r="E67" s="9" t="n">
        <f>2</f>
        <v>2.0</v>
      </c>
      <c r="F67" s="8"/>
      <c r="G67" s="9" t="n">
        <f>30202000</f>
        <v>3.0202E7</v>
      </c>
      <c r="H67" s="8" t="s">
        <v>52</v>
      </c>
      <c r="I67" s="9" t="str">
        <f>"－"</f>
        <v>－</v>
      </c>
      <c r="J67" s="8"/>
      <c r="K67" s="9" t="n">
        <f>53</f>
        <v>53.0</v>
      </c>
    </row>
    <row r="68">
      <c r="A68" s="6" t="s">
        <v>21</v>
      </c>
      <c r="B68" s="7" t="s">
        <v>53</v>
      </c>
      <c r="C68" s="7" t="s">
        <v>54</v>
      </c>
      <c r="D68" s="8"/>
      <c r="E68" s="9"/>
      <c r="F68" s="8"/>
      <c r="G68" s="9"/>
      <c r="H68" s="8"/>
      <c r="I68" s="9"/>
      <c r="J68" s="8"/>
      <c r="K68" s="9"/>
    </row>
    <row r="69">
      <c r="A69" s="6" t="s">
        <v>22</v>
      </c>
      <c r="B69" s="7" t="s">
        <v>53</v>
      </c>
      <c r="C69" s="7" t="s">
        <v>54</v>
      </c>
      <c r="D69" s="8"/>
      <c r="E69" s="9"/>
      <c r="F69" s="8"/>
      <c r="G69" s="9"/>
      <c r="H69" s="8"/>
      <c r="I69" s="9"/>
      <c r="J69" s="8"/>
      <c r="K69" s="9"/>
    </row>
    <row r="70">
      <c r="A70" s="6" t="s">
        <v>23</v>
      </c>
      <c r="B70" s="7" t="s">
        <v>53</v>
      </c>
      <c r="C70" s="7" t="s">
        <v>54</v>
      </c>
      <c r="D70" s="8"/>
      <c r="E70" s="9" t="n">
        <f>1</f>
        <v>1.0</v>
      </c>
      <c r="F70" s="8"/>
      <c r="G70" s="9" t="n">
        <f>15106500</f>
        <v>1.51065E7</v>
      </c>
      <c r="H70" s="8"/>
      <c r="I70" s="9" t="str">
        <f>"－"</f>
        <v>－</v>
      </c>
      <c r="J70" s="8"/>
      <c r="K70" s="9" t="n">
        <f>53</f>
        <v>53.0</v>
      </c>
    </row>
    <row r="71">
      <c r="A71" s="6" t="s">
        <v>24</v>
      </c>
      <c r="B71" s="7" t="s">
        <v>53</v>
      </c>
      <c r="C71" s="7" t="s">
        <v>54</v>
      </c>
      <c r="D71" s="8" t="s">
        <v>52</v>
      </c>
      <c r="E71" s="9" t="str">
        <f>"－"</f>
        <v>－</v>
      </c>
      <c r="F71" s="8" t="s">
        <v>52</v>
      </c>
      <c r="G71" s="9" t="str">
        <f>"－"</f>
        <v>－</v>
      </c>
      <c r="H71" s="8"/>
      <c r="I71" s="9" t="str">
        <f>"－"</f>
        <v>－</v>
      </c>
      <c r="J71" s="8"/>
      <c r="K71" s="9" t="n">
        <f>53</f>
        <v>53.0</v>
      </c>
    </row>
    <row r="72">
      <c r="A72" s="6" t="s">
        <v>25</v>
      </c>
      <c r="B72" s="7" t="s">
        <v>53</v>
      </c>
      <c r="C72" s="7" t="s">
        <v>54</v>
      </c>
      <c r="D72" s="8"/>
      <c r="E72" s="9" t="n">
        <f>3</f>
        <v>3.0</v>
      </c>
      <c r="F72" s="8"/>
      <c r="G72" s="9" t="n">
        <f>45373500</f>
        <v>4.53735E7</v>
      </c>
      <c r="H72" s="8"/>
      <c r="I72" s="9" t="str">
        <f>"－"</f>
        <v>－</v>
      </c>
      <c r="J72" s="8"/>
      <c r="K72" s="9" t="n">
        <f>56</f>
        <v>56.0</v>
      </c>
    </row>
    <row r="73">
      <c r="A73" s="6" t="s">
        <v>26</v>
      </c>
      <c r="B73" s="7" t="s">
        <v>53</v>
      </c>
      <c r="C73" s="7" t="s">
        <v>54</v>
      </c>
      <c r="D73" s="8"/>
      <c r="E73" s="9" t="n">
        <f>2</f>
        <v>2.0</v>
      </c>
      <c r="F73" s="8"/>
      <c r="G73" s="9" t="n">
        <f>30260000</f>
        <v>3.026E7</v>
      </c>
      <c r="H73" s="8"/>
      <c r="I73" s="9" t="str">
        <f>"－"</f>
        <v>－</v>
      </c>
      <c r="J73" s="8"/>
      <c r="K73" s="9" t="n">
        <f>58</f>
        <v>58.0</v>
      </c>
    </row>
    <row r="74">
      <c r="A74" s="6" t="s">
        <v>27</v>
      </c>
      <c r="B74" s="7" t="s">
        <v>53</v>
      </c>
      <c r="C74" s="7" t="s">
        <v>54</v>
      </c>
      <c r="D74" s="8"/>
      <c r="E74" s="9" t="n">
        <f>7</f>
        <v>7.0</v>
      </c>
      <c r="F74" s="8"/>
      <c r="G74" s="9" t="n">
        <f>105939000</f>
        <v>1.05939E8</v>
      </c>
      <c r="H74" s="8"/>
      <c r="I74" s="9" t="str">
        <f>"－"</f>
        <v>－</v>
      </c>
      <c r="J74" s="8"/>
      <c r="K74" s="9" t="n">
        <f>61</f>
        <v>61.0</v>
      </c>
    </row>
    <row r="75">
      <c r="A75" s="6" t="s">
        <v>28</v>
      </c>
      <c r="B75" s="7" t="s">
        <v>53</v>
      </c>
      <c r="C75" s="7" t="s">
        <v>54</v>
      </c>
      <c r="D75" s="8"/>
      <c r="E75" s="9"/>
      <c r="F75" s="8"/>
      <c r="G75" s="9"/>
      <c r="H75" s="8"/>
      <c r="I75" s="9"/>
      <c r="J75" s="8"/>
      <c r="K75" s="9"/>
    </row>
    <row r="76">
      <c r="A76" s="6" t="s">
        <v>29</v>
      </c>
      <c r="B76" s="7" t="s">
        <v>53</v>
      </c>
      <c r="C76" s="7" t="s">
        <v>54</v>
      </c>
      <c r="D76" s="8"/>
      <c r="E76" s="9"/>
      <c r="F76" s="8"/>
      <c r="G76" s="9"/>
      <c r="H76" s="8"/>
      <c r="I76" s="9"/>
      <c r="J76" s="8"/>
      <c r="K76" s="9"/>
    </row>
    <row r="77">
      <c r="A77" s="6" t="s">
        <v>30</v>
      </c>
      <c r="B77" s="7" t="s">
        <v>53</v>
      </c>
      <c r="C77" s="7" t="s">
        <v>54</v>
      </c>
      <c r="D77" s="8"/>
      <c r="E77" s="9" t="n">
        <f>2</f>
        <v>2.0</v>
      </c>
      <c r="F77" s="8"/>
      <c r="G77" s="9" t="n">
        <f>30239000</f>
        <v>3.0239E7</v>
      </c>
      <c r="H77" s="8"/>
      <c r="I77" s="9" t="str">
        <f>"－"</f>
        <v>－</v>
      </c>
      <c r="J77" s="8"/>
      <c r="K77" s="9" t="n">
        <f>61</f>
        <v>61.0</v>
      </c>
    </row>
    <row r="78">
      <c r="A78" s="6" t="s">
        <v>31</v>
      </c>
      <c r="B78" s="7" t="s">
        <v>53</v>
      </c>
      <c r="C78" s="7" t="s">
        <v>54</v>
      </c>
      <c r="D78" s="8"/>
      <c r="E78" s="9" t="n">
        <f>2</f>
        <v>2.0</v>
      </c>
      <c r="F78" s="8"/>
      <c r="G78" s="9" t="n">
        <f>30246000</f>
        <v>3.0246E7</v>
      </c>
      <c r="H78" s="8"/>
      <c r="I78" s="9" t="str">
        <f>"－"</f>
        <v>－</v>
      </c>
      <c r="J78" s="8"/>
      <c r="K78" s="9" t="n">
        <f>62</f>
        <v>62.0</v>
      </c>
    </row>
    <row r="79">
      <c r="A79" s="6" t="s">
        <v>32</v>
      </c>
      <c r="B79" s="7" t="s">
        <v>53</v>
      </c>
      <c r="C79" s="7" t="s">
        <v>54</v>
      </c>
      <c r="D79" s="8"/>
      <c r="E79" s="9" t="n">
        <f>1</f>
        <v>1.0</v>
      </c>
      <c r="F79" s="8"/>
      <c r="G79" s="9" t="n">
        <f>15139000</f>
        <v>1.5139E7</v>
      </c>
      <c r="H79" s="8"/>
      <c r="I79" s="9" t="str">
        <f>"－"</f>
        <v>－</v>
      </c>
      <c r="J79" s="8"/>
      <c r="K79" s="9" t="n">
        <f>63</f>
        <v>63.0</v>
      </c>
    </row>
    <row r="80">
      <c r="A80" s="6" t="s">
        <v>33</v>
      </c>
      <c r="B80" s="7" t="s">
        <v>53</v>
      </c>
      <c r="C80" s="7" t="s">
        <v>54</v>
      </c>
      <c r="D80" s="8"/>
      <c r="E80" s="9" t="n">
        <f>1</f>
        <v>1.0</v>
      </c>
      <c r="F80" s="8"/>
      <c r="G80" s="9" t="n">
        <f>15136500</f>
        <v>1.51365E7</v>
      </c>
      <c r="H80" s="8"/>
      <c r="I80" s="9" t="str">
        <f>"－"</f>
        <v>－</v>
      </c>
      <c r="J80" s="8"/>
      <c r="K80" s="9" t="n">
        <f>63</f>
        <v>63.0</v>
      </c>
    </row>
    <row r="81">
      <c r="A81" s="6" t="s">
        <v>34</v>
      </c>
      <c r="B81" s="7" t="s">
        <v>53</v>
      </c>
      <c r="C81" s="7" t="s">
        <v>54</v>
      </c>
      <c r="D81" s="8"/>
      <c r="E81" s="9" t="str">
        <f>"－"</f>
        <v>－</v>
      </c>
      <c r="F81" s="8"/>
      <c r="G81" s="9" t="str">
        <f>"－"</f>
        <v>－</v>
      </c>
      <c r="H81" s="8"/>
      <c r="I81" s="9" t="str">
        <f>"－"</f>
        <v>－</v>
      </c>
      <c r="J81" s="8"/>
      <c r="K81" s="9" t="n">
        <f>63</f>
        <v>63.0</v>
      </c>
    </row>
    <row r="82">
      <c r="A82" s="6" t="s">
        <v>35</v>
      </c>
      <c r="B82" s="7" t="s">
        <v>53</v>
      </c>
      <c r="C82" s="7" t="s">
        <v>54</v>
      </c>
      <c r="D82" s="8"/>
      <c r="E82" s="9"/>
      <c r="F82" s="8"/>
      <c r="G82" s="9"/>
      <c r="H82" s="8"/>
      <c r="I82" s="9"/>
      <c r="J82" s="8"/>
      <c r="K82" s="9"/>
    </row>
    <row r="83">
      <c r="A83" s="6" t="s">
        <v>36</v>
      </c>
      <c r="B83" s="7" t="s">
        <v>53</v>
      </c>
      <c r="C83" s="7" t="s">
        <v>54</v>
      </c>
      <c r="D83" s="8"/>
      <c r="E83" s="9"/>
      <c r="F83" s="8"/>
      <c r="G83" s="9"/>
      <c r="H83" s="8"/>
      <c r="I83" s="9"/>
      <c r="J83" s="8"/>
      <c r="K83" s="9"/>
    </row>
    <row r="84">
      <c r="A84" s="6" t="s">
        <v>37</v>
      </c>
      <c r="B84" s="7" t="s">
        <v>53</v>
      </c>
      <c r="C84" s="7" t="s">
        <v>54</v>
      </c>
      <c r="D84" s="8"/>
      <c r="E84" s="9" t="str">
        <f>"－"</f>
        <v>－</v>
      </c>
      <c r="F84" s="8"/>
      <c r="G84" s="9" t="str">
        <f>"－"</f>
        <v>－</v>
      </c>
      <c r="H84" s="8"/>
      <c r="I84" s="9" t="str">
        <f>"－"</f>
        <v>－</v>
      </c>
      <c r="J84" s="8"/>
      <c r="K84" s="9" t="n">
        <f>63</f>
        <v>63.0</v>
      </c>
    </row>
    <row r="85">
      <c r="A85" s="6" t="s">
        <v>38</v>
      </c>
      <c r="B85" s="7" t="s">
        <v>53</v>
      </c>
      <c r="C85" s="7" t="s">
        <v>54</v>
      </c>
      <c r="D85" s="8"/>
      <c r="E85" s="9" t="str">
        <f>"－"</f>
        <v>－</v>
      </c>
      <c r="F85" s="8"/>
      <c r="G85" s="9" t="str">
        <f>"－"</f>
        <v>－</v>
      </c>
      <c r="H85" s="8"/>
      <c r="I85" s="9" t="str">
        <f>"－"</f>
        <v>－</v>
      </c>
      <c r="J85" s="8"/>
      <c r="K85" s="9" t="n">
        <f>63</f>
        <v>63.0</v>
      </c>
    </row>
    <row r="86">
      <c r="A86" s="6" t="s">
        <v>39</v>
      </c>
      <c r="B86" s="7" t="s">
        <v>53</v>
      </c>
      <c r="C86" s="7" t="s">
        <v>54</v>
      </c>
      <c r="D86" s="8"/>
      <c r="E86" s="9" t="n">
        <f>6</f>
        <v>6.0</v>
      </c>
      <c r="F86" s="8"/>
      <c r="G86" s="9" t="n">
        <f>90931000</f>
        <v>9.0931E7</v>
      </c>
      <c r="H86" s="8"/>
      <c r="I86" s="9" t="str">
        <f>"－"</f>
        <v>－</v>
      </c>
      <c r="J86" s="8"/>
      <c r="K86" s="9" t="n">
        <f>66</f>
        <v>66.0</v>
      </c>
    </row>
    <row r="87">
      <c r="A87" s="6" t="s">
        <v>40</v>
      </c>
      <c r="B87" s="7" t="s">
        <v>53</v>
      </c>
      <c r="C87" s="7" t="s">
        <v>54</v>
      </c>
      <c r="D87" s="8"/>
      <c r="E87" s="9" t="n">
        <f>6</f>
        <v>6.0</v>
      </c>
      <c r="F87" s="8"/>
      <c r="G87" s="9" t="n">
        <f>90960000</f>
        <v>9.096E7</v>
      </c>
      <c r="H87" s="8"/>
      <c r="I87" s="9" t="str">
        <f>"－"</f>
        <v>－</v>
      </c>
      <c r="J87" s="8"/>
      <c r="K87" s="9" t="n">
        <f>69</f>
        <v>69.0</v>
      </c>
    </row>
    <row r="88">
      <c r="A88" s="6" t="s">
        <v>41</v>
      </c>
      <c r="B88" s="7" t="s">
        <v>53</v>
      </c>
      <c r="C88" s="7" t="s">
        <v>54</v>
      </c>
      <c r="D88" s="8"/>
      <c r="E88" s="9" t="str">
        <f>"－"</f>
        <v>－</v>
      </c>
      <c r="F88" s="8"/>
      <c r="G88" s="9" t="str">
        <f>"－"</f>
        <v>－</v>
      </c>
      <c r="H88" s="8"/>
      <c r="I88" s="9" t="str">
        <f>"－"</f>
        <v>－</v>
      </c>
      <c r="J88" s="8"/>
      <c r="K88" s="9" t="n">
        <f>69</f>
        <v>69.0</v>
      </c>
    </row>
    <row r="89">
      <c r="A89" s="6" t="s">
        <v>42</v>
      </c>
      <c r="B89" s="7" t="s">
        <v>53</v>
      </c>
      <c r="C89" s="7" t="s">
        <v>54</v>
      </c>
      <c r="D89" s="8"/>
      <c r="E89" s="9"/>
      <c r="F89" s="8"/>
      <c r="G89" s="9"/>
      <c r="H89" s="8"/>
      <c r="I89" s="9"/>
      <c r="J89" s="8"/>
      <c r="K89" s="9"/>
    </row>
    <row r="90">
      <c r="A90" s="6" t="s">
        <v>43</v>
      </c>
      <c r="B90" s="7" t="s">
        <v>53</v>
      </c>
      <c r="C90" s="7" t="s">
        <v>54</v>
      </c>
      <c r="D90" s="8"/>
      <c r="E90" s="9"/>
      <c r="F90" s="8"/>
      <c r="G90" s="9"/>
      <c r="H90" s="8"/>
      <c r="I90" s="9"/>
      <c r="J90" s="8"/>
      <c r="K90" s="9"/>
    </row>
    <row r="91">
      <c r="A91" s="6" t="s">
        <v>44</v>
      </c>
      <c r="B91" s="7" t="s">
        <v>53</v>
      </c>
      <c r="C91" s="7" t="s">
        <v>54</v>
      </c>
      <c r="D91" s="8"/>
      <c r="E91" s="9" t="str">
        <f>"－"</f>
        <v>－</v>
      </c>
      <c r="F91" s="8"/>
      <c r="G91" s="9" t="str">
        <f>"－"</f>
        <v>－</v>
      </c>
      <c r="H91" s="8"/>
      <c r="I91" s="9" t="str">
        <f>"－"</f>
        <v>－</v>
      </c>
      <c r="J91" s="8"/>
      <c r="K91" s="9" t="n">
        <f>69</f>
        <v>69.0</v>
      </c>
    </row>
    <row r="92">
      <c r="A92" s="6" t="s">
        <v>45</v>
      </c>
      <c r="B92" s="7" t="s">
        <v>53</v>
      </c>
      <c r="C92" s="7" t="s">
        <v>54</v>
      </c>
      <c r="D92" s="8"/>
      <c r="E92" s="9" t="n">
        <f>6</f>
        <v>6.0</v>
      </c>
      <c r="F92" s="8"/>
      <c r="G92" s="9" t="n">
        <f>90870000</f>
        <v>9.087E7</v>
      </c>
      <c r="H92" s="8"/>
      <c r="I92" s="9" t="n">
        <f>3</f>
        <v>3.0</v>
      </c>
      <c r="J92" s="8" t="s">
        <v>51</v>
      </c>
      <c r="K92" s="9" t="n">
        <f>72</f>
        <v>72.0</v>
      </c>
    </row>
    <row r="93">
      <c r="A93" s="6" t="s">
        <v>46</v>
      </c>
      <c r="B93" s="7" t="s">
        <v>53</v>
      </c>
      <c r="C93" s="7" t="s">
        <v>54</v>
      </c>
      <c r="D93" s="8"/>
      <c r="E93" s="9" t="n">
        <f>5</f>
        <v>5.0</v>
      </c>
      <c r="F93" s="8"/>
      <c r="G93" s="9" t="n">
        <f>75685500</f>
        <v>7.56855E7</v>
      </c>
      <c r="H93" s="8"/>
      <c r="I93" s="9" t="n">
        <f>3</f>
        <v>3.0</v>
      </c>
      <c r="J93" s="8"/>
      <c r="K93" s="9" t="n">
        <f>69</f>
        <v>69.0</v>
      </c>
    </row>
    <row r="94">
      <c r="A94" s="6" t="s">
        <v>47</v>
      </c>
      <c r="B94" s="7" t="s">
        <v>53</v>
      </c>
      <c r="C94" s="7" t="s">
        <v>54</v>
      </c>
      <c r="D94" s="8"/>
      <c r="E94" s="9"/>
      <c r="F94" s="8"/>
      <c r="G94" s="9"/>
      <c r="H94" s="8"/>
      <c r="I94" s="9"/>
      <c r="J94" s="8"/>
      <c r="K94" s="9"/>
    </row>
    <row r="95">
      <c r="A95" s="6" t="s">
        <v>48</v>
      </c>
      <c r="B95" s="7" t="s">
        <v>53</v>
      </c>
      <c r="C95" s="7" t="s">
        <v>54</v>
      </c>
      <c r="D95" s="8"/>
      <c r="E95" s="9" t="n">
        <f>2</f>
        <v>2.0</v>
      </c>
      <c r="F95" s="8"/>
      <c r="G95" s="9" t="n">
        <f>30268000</f>
        <v>3.0268E7</v>
      </c>
      <c r="H95" s="8"/>
      <c r="I95" s="9" t="str">
        <f>"－"</f>
        <v>－</v>
      </c>
      <c r="J95" s="8"/>
      <c r="K95" s="9" t="n">
        <f>69</f>
        <v>69.0</v>
      </c>
    </row>
    <row r="96">
      <c r="A96" s="6" t="s">
        <v>16</v>
      </c>
      <c r="B96" s="7" t="s">
        <v>55</v>
      </c>
      <c r="C96" s="7" t="s">
        <v>56</v>
      </c>
      <c r="D96" s="8" t="s">
        <v>19</v>
      </c>
      <c r="E96" s="9" t="str">
        <f>"－"</f>
        <v>－</v>
      </c>
      <c r="F96" s="8" t="s">
        <v>19</v>
      </c>
      <c r="G96" s="9" t="str">
        <f>"－"</f>
        <v>－</v>
      </c>
      <c r="H96" s="8" t="s">
        <v>19</v>
      </c>
      <c r="I96" s="9" t="str">
        <f>"－"</f>
        <v>－</v>
      </c>
      <c r="J96" s="8" t="s">
        <v>19</v>
      </c>
      <c r="K96" s="9" t="str">
        <f>"－"</f>
        <v>－</v>
      </c>
    </row>
    <row r="97">
      <c r="A97" s="6" t="s">
        <v>20</v>
      </c>
      <c r="B97" s="7" t="s">
        <v>55</v>
      </c>
      <c r="C97" s="7" t="s">
        <v>56</v>
      </c>
      <c r="D97" s="8"/>
      <c r="E97" s="9" t="str">
        <f>"－"</f>
        <v>－</v>
      </c>
      <c r="F97" s="8"/>
      <c r="G97" s="9" t="str">
        <f>"－"</f>
        <v>－</v>
      </c>
      <c r="H97" s="8"/>
      <c r="I97" s="9" t="str">
        <f>"－"</f>
        <v>－</v>
      </c>
      <c r="J97" s="8"/>
      <c r="K97" s="9" t="str">
        <f>"－"</f>
        <v>－</v>
      </c>
    </row>
    <row r="98">
      <c r="A98" s="6" t="s">
        <v>21</v>
      </c>
      <c r="B98" s="7" t="s">
        <v>55</v>
      </c>
      <c r="C98" s="7" t="s">
        <v>56</v>
      </c>
      <c r="D98" s="8"/>
      <c r="E98" s="9"/>
      <c r="F98" s="8"/>
      <c r="G98" s="9"/>
      <c r="H98" s="8"/>
      <c r="I98" s="9"/>
      <c r="J98" s="8"/>
      <c r="K98" s="9"/>
    </row>
    <row r="99">
      <c r="A99" s="6" t="s">
        <v>22</v>
      </c>
      <c r="B99" s="7" t="s">
        <v>55</v>
      </c>
      <c r="C99" s="7" t="s">
        <v>56</v>
      </c>
      <c r="D99" s="8"/>
      <c r="E99" s="9"/>
      <c r="F99" s="8"/>
      <c r="G99" s="9"/>
      <c r="H99" s="8"/>
      <c r="I99" s="9"/>
      <c r="J99" s="8"/>
      <c r="K99" s="9"/>
    </row>
    <row r="100">
      <c r="A100" s="6" t="s">
        <v>23</v>
      </c>
      <c r="B100" s="7" t="s">
        <v>55</v>
      </c>
      <c r="C100" s="7" t="s">
        <v>56</v>
      </c>
      <c r="D100" s="8"/>
      <c r="E100" s="9" t="str">
        <f>"－"</f>
        <v>－</v>
      </c>
      <c r="F100" s="8"/>
      <c r="G100" s="9" t="str">
        <f>"－"</f>
        <v>－</v>
      </c>
      <c r="H100" s="8"/>
      <c r="I100" s="9" t="str">
        <f>"－"</f>
        <v>－</v>
      </c>
      <c r="J100" s="8"/>
      <c r="K100" s="9" t="str">
        <f>"－"</f>
        <v>－</v>
      </c>
    </row>
    <row r="101">
      <c r="A101" s="6" t="s">
        <v>24</v>
      </c>
      <c r="B101" s="7" t="s">
        <v>55</v>
      </c>
      <c r="C101" s="7" t="s">
        <v>56</v>
      </c>
      <c r="D101" s="8"/>
      <c r="E101" s="9" t="str">
        <f>"－"</f>
        <v>－</v>
      </c>
      <c r="F101" s="8"/>
      <c r="G101" s="9" t="str">
        <f>"－"</f>
        <v>－</v>
      </c>
      <c r="H101" s="8"/>
      <c r="I101" s="9" t="str">
        <f>"－"</f>
        <v>－</v>
      </c>
      <c r="J101" s="8"/>
      <c r="K101" s="9" t="str">
        <f>"－"</f>
        <v>－</v>
      </c>
    </row>
    <row r="102">
      <c r="A102" s="6" t="s">
        <v>25</v>
      </c>
      <c r="B102" s="7" t="s">
        <v>55</v>
      </c>
      <c r="C102" s="7" t="s">
        <v>56</v>
      </c>
      <c r="D102" s="8"/>
      <c r="E102" s="9" t="str">
        <f>"－"</f>
        <v>－</v>
      </c>
      <c r="F102" s="8"/>
      <c r="G102" s="9" t="str">
        <f>"－"</f>
        <v>－</v>
      </c>
      <c r="H102" s="8"/>
      <c r="I102" s="9" t="str">
        <f>"－"</f>
        <v>－</v>
      </c>
      <c r="J102" s="8"/>
      <c r="K102" s="9" t="str">
        <f>"－"</f>
        <v>－</v>
      </c>
    </row>
    <row r="103">
      <c r="A103" s="6" t="s">
        <v>26</v>
      </c>
      <c r="B103" s="7" t="s">
        <v>55</v>
      </c>
      <c r="C103" s="7" t="s">
        <v>56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27</v>
      </c>
      <c r="B104" s="7" t="s">
        <v>55</v>
      </c>
      <c r="C104" s="7" t="s">
        <v>56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28</v>
      </c>
      <c r="B105" s="7" t="s">
        <v>55</v>
      </c>
      <c r="C105" s="7" t="s">
        <v>56</v>
      </c>
      <c r="D105" s="8"/>
      <c r="E105" s="9"/>
      <c r="F105" s="8"/>
      <c r="G105" s="9"/>
      <c r="H105" s="8"/>
      <c r="I105" s="9"/>
      <c r="J105" s="8"/>
      <c r="K105" s="9"/>
    </row>
    <row r="106">
      <c r="A106" s="6" t="s">
        <v>29</v>
      </c>
      <c r="B106" s="7" t="s">
        <v>55</v>
      </c>
      <c r="C106" s="7" t="s">
        <v>56</v>
      </c>
      <c r="D106" s="8"/>
      <c r="E106" s="9"/>
      <c r="F106" s="8"/>
      <c r="G106" s="9"/>
      <c r="H106" s="8"/>
      <c r="I106" s="9"/>
      <c r="J106" s="8"/>
      <c r="K106" s="9"/>
    </row>
    <row r="107">
      <c r="A107" s="6" t="s">
        <v>30</v>
      </c>
      <c r="B107" s="7" t="s">
        <v>55</v>
      </c>
      <c r="C107" s="7" t="s">
        <v>56</v>
      </c>
      <c r="D107" s="8"/>
      <c r="E107" s="9" t="str">
        <f>"－"</f>
        <v>－</v>
      </c>
      <c r="F107" s="8"/>
      <c r="G107" s="9" t="str">
        <f>"－"</f>
        <v>－</v>
      </c>
      <c r="H107" s="8"/>
      <c r="I107" s="9" t="str">
        <f>"－"</f>
        <v>－</v>
      </c>
      <c r="J107" s="8"/>
      <c r="K107" s="9" t="str">
        <f>"－"</f>
        <v>－</v>
      </c>
    </row>
    <row r="108">
      <c r="A108" s="6" t="s">
        <v>31</v>
      </c>
      <c r="B108" s="7" t="s">
        <v>55</v>
      </c>
      <c r="C108" s="7" t="s">
        <v>56</v>
      </c>
      <c r="D108" s="8"/>
      <c r="E108" s="9" t="str">
        <f>"－"</f>
        <v>－</v>
      </c>
      <c r="F108" s="8"/>
      <c r="G108" s="9" t="str">
        <f>"－"</f>
        <v>－</v>
      </c>
      <c r="H108" s="8"/>
      <c r="I108" s="9" t="str">
        <f>"－"</f>
        <v>－</v>
      </c>
      <c r="J108" s="8"/>
      <c r="K108" s="9" t="str">
        <f>"－"</f>
        <v>－</v>
      </c>
    </row>
    <row r="109">
      <c r="A109" s="6" t="s">
        <v>32</v>
      </c>
      <c r="B109" s="7" t="s">
        <v>55</v>
      </c>
      <c r="C109" s="7" t="s">
        <v>56</v>
      </c>
      <c r="D109" s="8"/>
      <c r="E109" s="9" t="str">
        <f>"－"</f>
        <v>－</v>
      </c>
      <c r="F109" s="8"/>
      <c r="G109" s="9" t="str">
        <f>"－"</f>
        <v>－</v>
      </c>
      <c r="H109" s="8"/>
      <c r="I109" s="9" t="str">
        <f>"－"</f>
        <v>－</v>
      </c>
      <c r="J109" s="8"/>
      <c r="K109" s="9" t="str">
        <f>"－"</f>
        <v>－</v>
      </c>
    </row>
    <row r="110">
      <c r="A110" s="6" t="s">
        <v>33</v>
      </c>
      <c r="B110" s="7" t="s">
        <v>55</v>
      </c>
      <c r="C110" s="7" t="s">
        <v>56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34</v>
      </c>
      <c r="B111" s="7" t="s">
        <v>55</v>
      </c>
      <c r="C111" s="7" t="s">
        <v>56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35</v>
      </c>
      <c r="B112" s="7" t="s">
        <v>55</v>
      </c>
      <c r="C112" s="7" t="s">
        <v>56</v>
      </c>
      <c r="D112" s="8"/>
      <c r="E112" s="9"/>
      <c r="F112" s="8"/>
      <c r="G112" s="9"/>
      <c r="H112" s="8"/>
      <c r="I112" s="9"/>
      <c r="J112" s="8"/>
      <c r="K112" s="9"/>
    </row>
    <row r="113">
      <c r="A113" s="6" t="s">
        <v>36</v>
      </c>
      <c r="B113" s="7" t="s">
        <v>55</v>
      </c>
      <c r="C113" s="7" t="s">
        <v>56</v>
      </c>
      <c r="D113" s="8"/>
      <c r="E113" s="9"/>
      <c r="F113" s="8"/>
      <c r="G113" s="9"/>
      <c r="H113" s="8"/>
      <c r="I113" s="9"/>
      <c r="J113" s="8"/>
      <c r="K113" s="9"/>
    </row>
    <row r="114">
      <c r="A114" s="6" t="s">
        <v>37</v>
      </c>
      <c r="B114" s="7" t="s">
        <v>55</v>
      </c>
      <c r="C114" s="7" t="s">
        <v>56</v>
      </c>
      <c r="D114" s="8"/>
      <c r="E114" s="9" t="str">
        <f>"－"</f>
        <v>－</v>
      </c>
      <c r="F114" s="8"/>
      <c r="G114" s="9" t="str">
        <f>"－"</f>
        <v>－</v>
      </c>
      <c r="H114" s="8"/>
      <c r="I114" s="9" t="str">
        <f>"－"</f>
        <v>－</v>
      </c>
      <c r="J114" s="8"/>
      <c r="K114" s="9" t="str">
        <f>"－"</f>
        <v>－</v>
      </c>
    </row>
    <row r="115">
      <c r="A115" s="6" t="s">
        <v>38</v>
      </c>
      <c r="B115" s="7" t="s">
        <v>55</v>
      </c>
      <c r="C115" s="7" t="s">
        <v>56</v>
      </c>
      <c r="D115" s="8"/>
      <c r="E115" s="9" t="str">
        <f>"－"</f>
        <v>－</v>
      </c>
      <c r="F115" s="8"/>
      <c r="G115" s="9" t="str">
        <f>"－"</f>
        <v>－</v>
      </c>
      <c r="H115" s="8"/>
      <c r="I115" s="9" t="str">
        <f>"－"</f>
        <v>－</v>
      </c>
      <c r="J115" s="8"/>
      <c r="K115" s="9" t="str">
        <f>"－"</f>
        <v>－</v>
      </c>
    </row>
    <row r="116">
      <c r="A116" s="6" t="s">
        <v>39</v>
      </c>
      <c r="B116" s="7" t="s">
        <v>55</v>
      </c>
      <c r="C116" s="7" t="s">
        <v>56</v>
      </c>
      <c r="D116" s="8"/>
      <c r="E116" s="9" t="str">
        <f>"－"</f>
        <v>－</v>
      </c>
      <c r="F116" s="8"/>
      <c r="G116" s="9" t="str">
        <f>"－"</f>
        <v>－</v>
      </c>
      <c r="H116" s="8"/>
      <c r="I116" s="9" t="str">
        <f>"－"</f>
        <v>－</v>
      </c>
      <c r="J116" s="8"/>
      <c r="K116" s="9" t="str">
        <f>"－"</f>
        <v>－</v>
      </c>
    </row>
    <row r="117">
      <c r="A117" s="6" t="s">
        <v>40</v>
      </c>
      <c r="B117" s="7" t="s">
        <v>55</v>
      </c>
      <c r="C117" s="7" t="s">
        <v>56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41</v>
      </c>
      <c r="B118" s="7" t="s">
        <v>55</v>
      </c>
      <c r="C118" s="7" t="s">
        <v>56</v>
      </c>
      <c r="D118" s="8"/>
      <c r="E118" s="9" t="str">
        <f>"－"</f>
        <v>－</v>
      </c>
      <c r="F118" s="8"/>
      <c r="G118" s="9" t="str">
        <f>"－"</f>
        <v>－</v>
      </c>
      <c r="H118" s="8"/>
      <c r="I118" s="9" t="str">
        <f>"－"</f>
        <v>－</v>
      </c>
      <c r="J118" s="8"/>
      <c r="K118" s="9" t="str">
        <f>"－"</f>
        <v>－</v>
      </c>
    </row>
    <row r="119">
      <c r="A119" s="6" t="s">
        <v>42</v>
      </c>
      <c r="B119" s="7" t="s">
        <v>55</v>
      </c>
      <c r="C119" s="7" t="s">
        <v>56</v>
      </c>
      <c r="D119" s="8"/>
      <c r="E119" s="9"/>
      <c r="F119" s="8"/>
      <c r="G119" s="9"/>
      <c r="H119" s="8"/>
      <c r="I119" s="9"/>
      <c r="J119" s="8"/>
      <c r="K119" s="9"/>
    </row>
    <row r="120">
      <c r="A120" s="6" t="s">
        <v>43</v>
      </c>
      <c r="B120" s="7" t="s">
        <v>55</v>
      </c>
      <c r="C120" s="7" t="s">
        <v>56</v>
      </c>
      <c r="D120" s="8"/>
      <c r="E120" s="9"/>
      <c r="F120" s="8"/>
      <c r="G120" s="9"/>
      <c r="H120" s="8"/>
      <c r="I120" s="9"/>
      <c r="J120" s="8"/>
      <c r="K120" s="9"/>
    </row>
    <row r="121">
      <c r="A121" s="6" t="s">
        <v>44</v>
      </c>
      <c r="B121" s="7" t="s">
        <v>55</v>
      </c>
      <c r="C121" s="7" t="s">
        <v>56</v>
      </c>
      <c r="D121" s="8"/>
      <c r="E121" s="9" t="str">
        <f>"－"</f>
        <v>－</v>
      </c>
      <c r="F121" s="8"/>
      <c r="G121" s="9" t="str">
        <f>"－"</f>
        <v>－</v>
      </c>
      <c r="H121" s="8"/>
      <c r="I121" s="9" t="str">
        <f>"－"</f>
        <v>－</v>
      </c>
      <c r="J121" s="8"/>
      <c r="K121" s="9" t="str">
        <f>"－"</f>
        <v>－</v>
      </c>
    </row>
    <row r="122">
      <c r="A122" s="6" t="s">
        <v>45</v>
      </c>
      <c r="B122" s="7" t="s">
        <v>55</v>
      </c>
      <c r="C122" s="7" t="s">
        <v>56</v>
      </c>
      <c r="D122" s="8"/>
      <c r="E122" s="9" t="str">
        <f>"－"</f>
        <v>－</v>
      </c>
      <c r="F122" s="8"/>
      <c r="G122" s="9" t="str">
        <f>"－"</f>
        <v>－</v>
      </c>
      <c r="H122" s="8"/>
      <c r="I122" s="9" t="str">
        <f>"－"</f>
        <v>－</v>
      </c>
      <c r="J122" s="8"/>
      <c r="K122" s="9" t="str">
        <f>"－"</f>
        <v>－</v>
      </c>
    </row>
    <row r="123">
      <c r="A123" s="6" t="s">
        <v>46</v>
      </c>
      <c r="B123" s="7" t="s">
        <v>55</v>
      </c>
      <c r="C123" s="7" t="s">
        <v>56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str">
        <f>"－"</f>
        <v>－</v>
      </c>
    </row>
    <row r="124">
      <c r="A124" s="6" t="s">
        <v>47</v>
      </c>
      <c r="B124" s="7" t="s">
        <v>55</v>
      </c>
      <c r="C124" s="7" t="s">
        <v>56</v>
      </c>
      <c r="D124" s="8"/>
      <c r="E124" s="9"/>
      <c r="F124" s="8"/>
      <c r="G124" s="9"/>
      <c r="H124" s="8"/>
      <c r="I124" s="9"/>
      <c r="J124" s="8"/>
      <c r="K124" s="9"/>
    </row>
    <row r="125">
      <c r="A125" s="6" t="s">
        <v>48</v>
      </c>
      <c r="B125" s="7" t="s">
        <v>55</v>
      </c>
      <c r="C125" s="7" t="s">
        <v>56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