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<sst xmlns="http://schemas.openxmlformats.org/spreadsheetml/2006/main" count="217" uniqueCount="143">
  <si>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</si>
  <si>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</si>
  <si>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</si>
  <si>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</si>
  <si>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</si>
  <si>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</si>
  <si>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</si>
  <si>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</si>
  <si>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</si>
  <si>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</si>
  <si>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</si>
  <si>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</si>
  <si>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</si>
  <si>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</si>
  <si>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</si>
  <si>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</si>
  <si>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</si>
  <si>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</si>
  <si>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</si>
  <si>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</si>
  <si>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</si>
  <si>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</si>
  <si>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</si>
  <si>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</si>
  <si>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</si>
  <si>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</si>
  <si>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</si>
  <si>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</si>
  <si>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</si>
  <si>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</si>
  <si>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</si>
  <si>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</si>
  <si>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</si>
  <si>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</si>
  <si>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</si>
  <si>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</si>
  <si>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</si>
  <si>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</si>
  <si>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</si>
  <si>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</si>
  <si>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</si>
  <si>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2020/03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</si>
  <si>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</si>
  <si>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</si>
  <si>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</si>
  <si>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</si>
  <si>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</si>
  <si>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</si>
  <si>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</si>
  <si>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2</t>
  </si>
  <si>
    <t>5</t>
  </si>
  <si>
    <t>30</t>
  </si>
  <si>
    <t>31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</si>
  <si>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</si>
  <si>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</si>
  <si>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</si>
  <si>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</si>
  <si>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</si>
  <si>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</si>
  <si>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</si>
  <si>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19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</si>
  <si>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</si>
  <si>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</si>
  <si>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</si>
  <si>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</si>
  <si>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</si>
  <si>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</si>
  <si>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13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</si>
  <si>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</si>
  <si>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</si>
  <si>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</si>
  <si>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</si>
  <si>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</si>
  <si>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</si>
  <si>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</si>
  <si>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25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</si>
  <si>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</si>
  <si>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</si>
  <si>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</si>
  <si>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</si>
  <si>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</si>
  <si>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</si>
  <si>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</si>
  <si>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10</t>
  </si>
  <si>
    <t>23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</si>
  <si>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</si>
  <si>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</si>
  <si>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</si>
  <si>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</si>
  <si>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</si>
  <si>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</si>
  <si>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</si>
  <si>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3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</si>
  <si>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</si>
  <si>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</si>
  <si>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</si>
  <si>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</si>
  <si>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</si>
  <si>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</si>
  <si>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</si>
  <si>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6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</si>
  <si>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</si>
  <si>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</si>
  <si>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</si>
  <si>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</si>
  <si>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</si>
  <si>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</si>
  <si>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</si>
  <si>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900017613</t>
  </si>
  <si>
    <t>シークス１ＣＢ</t>
  </si>
  <si>
    <t xml:space="preserve">SIIX CORPORATION 1  </t>
  </si>
  <si>
    <t>2015/08/03</t>
  </si>
  <si>
    <t>2020/06/26</t>
  </si>
  <si>
    <t>16</t>
  </si>
  <si>
    <t>900018043</t>
  </si>
  <si>
    <t>スターゼン１ＣＢ</t>
  </si>
  <si>
    <t xml:space="preserve">Starzen Company Limited 1  </t>
  </si>
  <si>
    <t>2015/04/01</t>
  </si>
  <si>
    <t>2020/03/27</t>
  </si>
  <si>
    <t>上場廃止</t>
  </si>
  <si>
    <t>Removal</t>
  </si>
  <si>
    <t>2020/03/25</t>
  </si>
  <si>
    <t>17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</si>
  <si>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</si>
  <si>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</si>
  <si>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</si>
  <si>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</si>
  <si>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</si>
  <si>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</si>
  <si>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</si>
  <si>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26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</si>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</sst>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9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0.461</f>
        <v>0.461</v>
      </c>
      <c r="M7" s="34" t="n">
        <f>0</f>
        <v>0.0</v>
      </c>
      <c r="N7" s="35" t="n">
        <f>98.9</f>
        <v>98.9</v>
      </c>
      <c r="O7" s="41" t="s">
        <v>49</v>
      </c>
      <c r="P7" s="35" t="n">
        <f>99</f>
        <v>99.0</v>
      </c>
      <c r="Q7" s="41" t="s">
        <v>50</v>
      </c>
      <c r="R7" s="35" t="n">
        <f>97.5</f>
        <v>97.5</v>
      </c>
      <c r="S7" s="41" t="s">
        <v>51</v>
      </c>
      <c r="T7" s="35" t="n">
        <f>98.5</f>
        <v>98.5</v>
      </c>
      <c r="U7" s="41" t="s">
        <v>52</v>
      </c>
      <c r="V7" s="36" t="n">
        <f>98.17</f>
        <v>98.17</v>
      </c>
      <c r="W7" s="37" t="n">
        <f>429000000</f>
        <v>4.29E8</v>
      </c>
      <c r="X7" s="37" t="str">
        <f>"－"</f>
        <v>－</v>
      </c>
      <c r="Y7" s="37" t="n">
        <f>421488500</f>
        <v>4.214885E8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101.95</f>
        <v>101.95</v>
      </c>
      <c r="O8" s="41" t="s">
        <v>60</v>
      </c>
      <c r="P8" s="35" t="n">
        <f>107.25</f>
        <v>107.25</v>
      </c>
      <c r="Q8" s="41" t="s">
        <v>52</v>
      </c>
      <c r="R8" s="35" t="n">
        <f>101.8</f>
        <v>101.8</v>
      </c>
      <c r="S8" s="41" t="s">
        <v>60</v>
      </c>
      <c r="T8" s="35" t="n">
        <f>106.35</f>
        <v>106.35</v>
      </c>
      <c r="U8" s="41" t="s">
        <v>52</v>
      </c>
      <c r="V8" s="36" t="n">
        <f>105.26</f>
        <v>105.26</v>
      </c>
      <c r="W8" s="37" t="n">
        <f>92000000</f>
        <v>9.2E7</v>
      </c>
      <c r="X8" s="37" t="str">
        <f>"－"</f>
        <v>－</v>
      </c>
      <c r="Y8" s="37" t="n">
        <f>96381500</f>
        <v>9.63815E7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99.9</f>
        <v>99.9</v>
      </c>
      <c r="O9" s="41" t="s">
        <v>50</v>
      </c>
      <c r="P9" s="35" t="n">
        <f>101</f>
        <v>101.0</v>
      </c>
      <c r="Q9" s="41" t="s">
        <v>52</v>
      </c>
      <c r="R9" s="35" t="n">
        <f>99.05</f>
        <v>99.05</v>
      </c>
      <c r="S9" s="41" t="s">
        <v>67</v>
      </c>
      <c r="T9" s="35" t="n">
        <f>101</f>
        <v>101.0</v>
      </c>
      <c r="U9" s="41" t="s">
        <v>52</v>
      </c>
      <c r="V9" s="36" t="n">
        <f>99.58</f>
        <v>99.58</v>
      </c>
      <c r="W9" s="37" t="n">
        <f>101000000</f>
        <v>1.01E8</v>
      </c>
      <c r="X9" s="37" t="str">
        <f>"－"</f>
        <v>－</v>
      </c>
      <c r="Y9" s="37" t="n">
        <f>100704500</f>
        <v>1.007045E8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73</v>
      </c>
      <c r="H10" s="38" t="s">
        <v>74</v>
      </c>
      <c r="I10" s="38"/>
      <c r="J10" s="39"/>
      <c r="K10" s="40"/>
      <c r="L10" s="33" t="n">
        <f>0.345</f>
        <v>0.345</v>
      </c>
      <c r="M10" s="34" t="n">
        <f>0</f>
        <v>0.0</v>
      </c>
      <c r="N10" s="35" t="n">
        <f>96.6</f>
        <v>96.6</v>
      </c>
      <c r="O10" s="41" t="s">
        <v>67</v>
      </c>
      <c r="P10" s="35" t="n">
        <f>99.75</f>
        <v>99.75</v>
      </c>
      <c r="Q10" s="41" t="s">
        <v>60</v>
      </c>
      <c r="R10" s="35" t="n">
        <f>96.6</f>
        <v>96.6</v>
      </c>
      <c r="S10" s="41" t="s">
        <v>67</v>
      </c>
      <c r="T10" s="35" t="n">
        <f>99.75</f>
        <v>99.75</v>
      </c>
      <c r="U10" s="41" t="s">
        <v>75</v>
      </c>
      <c r="V10" s="36" t="n">
        <f>99.67</f>
        <v>99.67</v>
      </c>
      <c r="W10" s="37" t="n">
        <f>26000000</f>
        <v>2.6E7</v>
      </c>
      <c r="X10" s="37" t="str">
        <f>"－"</f>
        <v>－</v>
      </c>
      <c r="Y10" s="37" t="n">
        <f>25733500</f>
        <v>2.57335E7</v>
      </c>
      <c r="Z10" s="37" t="str">
        <f>"－"</f>
        <v>－</v>
      </c>
    </row>
    <row r="11">
      <c r="A11" s="38" t="s">
        <v>41</v>
      </c>
      <c r="B11" s="38" t="s">
        <v>76</v>
      </c>
      <c r="C11" s="38" t="s">
        <v>77</v>
      </c>
      <c r="D11" s="38" t="s">
        <v>78</v>
      </c>
      <c r="E11" s="38" t="s">
        <v>79</v>
      </c>
      <c r="F11" s="38" t="s">
        <v>80</v>
      </c>
      <c r="G11" s="38" t="s">
        <v>81</v>
      </c>
      <c r="H11" s="38" t="s">
        <v>82</v>
      </c>
      <c r="I11" s="38"/>
      <c r="J11" s="39"/>
      <c r="K11" s="40"/>
      <c r="L11" s="33" t="n">
        <f>0.985</f>
        <v>0.985</v>
      </c>
      <c r="M11" s="34" t="n">
        <f>0</f>
        <v>0.0</v>
      </c>
      <c r="N11" s="35" t="n">
        <f>99.65</f>
        <v>99.65</v>
      </c>
      <c r="O11" s="41" t="s">
        <v>83</v>
      </c>
      <c r="P11" s="35" t="n">
        <f>99.65</f>
        <v>99.65</v>
      </c>
      <c r="Q11" s="41" t="s">
        <v>83</v>
      </c>
      <c r="R11" s="35" t="n">
        <f>98</f>
        <v>98.0</v>
      </c>
      <c r="S11" s="41" t="s">
        <v>60</v>
      </c>
      <c r="T11" s="35" t="n">
        <f>98.1</f>
        <v>98.1</v>
      </c>
      <c r="U11" s="41" t="s">
        <v>84</v>
      </c>
      <c r="V11" s="36" t="n">
        <f>98.94</f>
        <v>98.94</v>
      </c>
      <c r="W11" s="37" t="n">
        <f>97000000</f>
        <v>9.7E7</v>
      </c>
      <c r="X11" s="37" t="str">
        <f>"－"</f>
        <v>－</v>
      </c>
      <c r="Y11" s="37" t="n">
        <f>95934500</f>
        <v>9.59345E7</v>
      </c>
      <c r="Z11" s="37" t="str">
        <f>"－"</f>
        <v>－</v>
      </c>
    </row>
    <row r="12">
      <c r="A12" s="38" t="s">
        <v>41</v>
      </c>
      <c r="B12" s="38" t="s">
        <v>85</v>
      </c>
      <c r="C12" s="38" t="s">
        <v>86</v>
      </c>
      <c r="D12" s="38" t="s">
        <v>87</v>
      </c>
      <c r="E12" s="38" t="s">
        <v>88</v>
      </c>
      <c r="F12" s="38" t="s">
        <v>89</v>
      </c>
      <c r="G12" s="38" t="s">
        <v>90</v>
      </c>
      <c r="H12" s="38" t="s">
        <v>91</v>
      </c>
      <c r="I12" s="38"/>
      <c r="J12" s="39"/>
      <c r="K12" s="40"/>
      <c r="L12" s="33" t="n">
        <f>0.427</f>
        <v>0.427</v>
      </c>
      <c r="M12" s="34" t="n">
        <f>0</f>
        <v>0.0</v>
      </c>
      <c r="N12" s="35" t="n">
        <f>101</f>
        <v>101.0</v>
      </c>
      <c r="O12" s="41" t="s">
        <v>92</v>
      </c>
      <c r="P12" s="35" t="n">
        <f>101</f>
        <v>101.0</v>
      </c>
      <c r="Q12" s="41" t="s">
        <v>92</v>
      </c>
      <c r="R12" s="35" t="n">
        <f>99</f>
        <v>99.0</v>
      </c>
      <c r="S12" s="41" t="s">
        <v>60</v>
      </c>
      <c r="T12" s="35" t="n">
        <f>99.8</f>
        <v>99.8</v>
      </c>
      <c r="U12" s="41" t="s">
        <v>51</v>
      </c>
      <c r="V12" s="36" t="n">
        <f>99.81</f>
        <v>99.81</v>
      </c>
      <c r="W12" s="37" t="n">
        <f>584000000</f>
        <v>5.84E8</v>
      </c>
      <c r="X12" s="37" t="n">
        <f>300000000</f>
        <v>3.0E8</v>
      </c>
      <c r="Y12" s="37" t="n">
        <f>577175000</f>
        <v>5.77175E8</v>
      </c>
      <c r="Z12" s="37" t="n">
        <f>294000000</f>
        <v>2.94E8</v>
      </c>
    </row>
    <row r="13">
      <c r="A13" s="38" t="s">
        <v>41</v>
      </c>
      <c r="B13" s="38" t="s">
        <v>93</v>
      </c>
      <c r="C13" s="38" t="s">
        <v>94</v>
      </c>
      <c r="D13" s="38" t="s">
        <v>95</v>
      </c>
      <c r="E13" s="38" t="s">
        <v>96</v>
      </c>
      <c r="F13" s="38" t="s">
        <v>97</v>
      </c>
      <c r="G13" s="38" t="s">
        <v>98</v>
      </c>
      <c r="H13" s="38" t="s">
        <v>99</v>
      </c>
      <c r="I13" s="38"/>
      <c r="J13" s="39"/>
      <c r="K13" s="40"/>
      <c r="L13" s="33" t="n">
        <f>1.458</f>
        <v>1.458</v>
      </c>
      <c r="M13" s="34" t="n">
        <f>0</f>
        <v>0.0</v>
      </c>
      <c r="N13" s="35" t="n">
        <f>101</f>
        <v>101.0</v>
      </c>
      <c r="O13" s="41" t="s">
        <v>100</v>
      </c>
      <c r="P13" s="35" t="n">
        <f>101</f>
        <v>101.0</v>
      </c>
      <c r="Q13" s="41" t="s">
        <v>100</v>
      </c>
      <c r="R13" s="35" t="n">
        <f>98.5</f>
        <v>98.5</v>
      </c>
      <c r="S13" s="41" t="s">
        <v>51</v>
      </c>
      <c r="T13" s="35" t="n">
        <f>98.5</f>
        <v>98.5</v>
      </c>
      <c r="U13" s="41" t="s">
        <v>51</v>
      </c>
      <c r="V13" s="36" t="n">
        <f>99.86</f>
        <v>99.86</v>
      </c>
      <c r="W13" s="37" t="n">
        <f>21000000</f>
        <v>2.1E7</v>
      </c>
      <c r="X13" s="37" t="str">
        <f>"－"</f>
        <v>－</v>
      </c>
      <c r="Y13" s="37" t="n">
        <f>21089000</f>
        <v>2.1089E7</v>
      </c>
      <c r="Z13" s="37" t="str">
        <f>"－"</f>
        <v>－</v>
      </c>
    </row>
    <row r="14">
      <c r="A14" s="38" t="s">
        <v>41</v>
      </c>
      <c r="B14" s="38" t="s">
        <v>101</v>
      </c>
      <c r="C14" s="38" t="s">
        <v>102</v>
      </c>
      <c r="D14" s="38" t="s">
        <v>103</v>
      </c>
      <c r="E14" s="38" t="s">
        <v>104</v>
      </c>
      <c r="F14" s="38" t="s">
        <v>105</v>
      </c>
      <c r="G14" s="38" t="s">
        <v>106</v>
      </c>
      <c r="H14" s="38" t="s">
        <v>107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136</f>
        <v>136.0</v>
      </c>
      <c r="O14" s="41" t="s">
        <v>49</v>
      </c>
      <c r="P14" s="35" t="n">
        <f>141.05</f>
        <v>141.05</v>
      </c>
      <c r="Q14" s="41" t="s">
        <v>92</v>
      </c>
      <c r="R14" s="35" t="n">
        <f>120</f>
        <v>120.0</v>
      </c>
      <c r="S14" s="41" t="s">
        <v>67</v>
      </c>
      <c r="T14" s="35" t="n">
        <f>130</f>
        <v>130.0</v>
      </c>
      <c r="U14" s="41" t="s">
        <v>52</v>
      </c>
      <c r="V14" s="36" t="n">
        <f>128.19</f>
        <v>128.19</v>
      </c>
      <c r="W14" s="37" t="n">
        <f>85000000</f>
        <v>8.5E7</v>
      </c>
      <c r="X14" s="37" t="str">
        <f>"－"</f>
        <v>－</v>
      </c>
      <c r="Y14" s="37" t="n">
        <f>109766500</f>
        <v>1.097665E8</v>
      </c>
      <c r="Z14" s="37" t="str">
        <f>"－"</f>
        <v>－</v>
      </c>
    </row>
    <row r="15">
      <c r="A15" s="38" t="s">
        <v>41</v>
      </c>
      <c r="B15" s="38" t="s">
        <v>108</v>
      </c>
      <c r="C15" s="38" t="s">
        <v>109</v>
      </c>
      <c r="D15" s="38" t="s">
        <v>110</v>
      </c>
      <c r="E15" s="38" t="s">
        <v>64</v>
      </c>
      <c r="F15" s="38" t="s">
        <v>65</v>
      </c>
      <c r="G15" s="38" t="s">
        <v>111</v>
      </c>
      <c r="H15" s="38" t="s">
        <v>112</v>
      </c>
      <c r="I15" s="38"/>
      <c r="J15" s="39"/>
      <c r="K15" s="40"/>
      <c r="L15" s="33" t="n">
        <f>4.051</f>
        <v>4.051</v>
      </c>
      <c r="M15" s="34" t="n">
        <f>0</f>
        <v>0.0</v>
      </c>
      <c r="N15" s="35" t="n">
        <f>99.3</f>
        <v>99.3</v>
      </c>
      <c r="O15" s="41" t="s">
        <v>100</v>
      </c>
      <c r="P15" s="35" t="n">
        <f>99.3</f>
        <v>99.3</v>
      </c>
      <c r="Q15" s="41" t="s">
        <v>100</v>
      </c>
      <c r="R15" s="35" t="n">
        <f>99</f>
        <v>99.0</v>
      </c>
      <c r="S15" s="41" t="s">
        <v>113</v>
      </c>
      <c r="T15" s="35" t="n">
        <f>99</f>
        <v>99.0</v>
      </c>
      <c r="U15" s="41" t="s">
        <v>113</v>
      </c>
      <c r="V15" s="36" t="n">
        <f>99.13</f>
        <v>99.13</v>
      </c>
      <c r="W15" s="37" t="n">
        <f>23000000</f>
        <v>2.3E7</v>
      </c>
      <c r="X15" s="37" t="str">
        <f>"－"</f>
        <v>－</v>
      </c>
      <c r="Y15" s="37" t="n">
        <f>22787000</f>
        <v>2.2787E7</v>
      </c>
      <c r="Z15" s="37" t="str">
        <f>"－"</f>
        <v>－</v>
      </c>
    </row>
    <row r="16">
      <c r="A16" s="38" t="s">
        <v>41</v>
      </c>
      <c r="B16" s="38" t="s">
        <v>114</v>
      </c>
      <c r="C16" s="38" t="s">
        <v>115</v>
      </c>
      <c r="D16" s="38" t="s">
        <v>116</v>
      </c>
      <c r="E16" s="38" t="s">
        <v>64</v>
      </c>
      <c r="F16" s="38" t="s">
        <v>65</v>
      </c>
      <c r="G16" s="38" t="s">
        <v>117</v>
      </c>
      <c r="H16" s="38" t="s">
        <v>118</v>
      </c>
      <c r="I16" s="38" t="s">
        <v>119</v>
      </c>
      <c r="J16" s="39" t="s">
        <v>120</v>
      </c>
      <c r="K16" s="40" t="s">
        <v>121</v>
      </c>
      <c r="L16" s="33" t="n">
        <f>52.669</f>
        <v>52.669</v>
      </c>
      <c r="M16" s="34" t="n">
        <f>0</f>
        <v>0.0</v>
      </c>
      <c r="N16" s="35" t="n">
        <f>99</f>
        <v>99.0</v>
      </c>
      <c r="O16" s="41" t="s">
        <v>122</v>
      </c>
      <c r="P16" s="35" t="n">
        <f>99</f>
        <v>99.0</v>
      </c>
      <c r="Q16" s="41" t="s">
        <v>122</v>
      </c>
      <c r="R16" s="35" t="n">
        <f>99</f>
        <v>99.0</v>
      </c>
      <c r="S16" s="41" t="s">
        <v>122</v>
      </c>
      <c r="T16" s="35" t="n">
        <f>99</f>
        <v>99.0</v>
      </c>
      <c r="U16" s="41" t="s">
        <v>122</v>
      </c>
      <c r="V16" s="36" t="n">
        <f>99</f>
        <v>99.0</v>
      </c>
      <c r="W16" s="37" t="n">
        <f>2000000</f>
        <v>2000000.0</v>
      </c>
      <c r="X16" s="37" t="str">
        <f>"－"</f>
        <v>－</v>
      </c>
      <c r="Y16" s="37" t="n">
        <f>1980000</f>
        <v>1980000.0</v>
      </c>
      <c r="Z16" s="37" t="str">
        <f>"－"</f>
        <v>－</v>
      </c>
    </row>
    <row r="17">
      <c r="A17" s="38" t="s">
        <v>41</v>
      </c>
      <c r="B17" s="38" t="s">
        <v>123</v>
      </c>
      <c r="C17" s="38" t="s">
        <v>124</v>
      </c>
      <c r="D17" s="38" t="s">
        <v>125</v>
      </c>
      <c r="E17" s="38" t="s">
        <v>126</v>
      </c>
      <c r="F17" s="38" t="s">
        <v>127</v>
      </c>
      <c r="G17" s="38" t="s">
        <v>128</v>
      </c>
      <c r="H17" s="38" t="s">
        <v>129</v>
      </c>
      <c r="I17" s="38"/>
      <c r="J17" s="39"/>
      <c r="K17" s="40"/>
      <c r="L17" s="33" t="n">
        <f>1.982</f>
        <v>1.982</v>
      </c>
      <c r="M17" s="34" t="n">
        <f>0</f>
        <v>0.0</v>
      </c>
      <c r="N17" s="35" t="n">
        <f>98.5</f>
        <v>98.5</v>
      </c>
      <c r="O17" s="41" t="s">
        <v>49</v>
      </c>
      <c r="P17" s="35" t="n">
        <f>98.75</f>
        <v>98.75</v>
      </c>
      <c r="Q17" s="41" t="s">
        <v>60</v>
      </c>
      <c r="R17" s="35" t="n">
        <f>97.9</f>
        <v>97.9</v>
      </c>
      <c r="S17" s="41" t="s">
        <v>130</v>
      </c>
      <c r="T17" s="35" t="n">
        <f>97.9</f>
        <v>97.9</v>
      </c>
      <c r="U17" s="41" t="s">
        <v>130</v>
      </c>
      <c r="V17" s="36" t="n">
        <f>98.31</f>
        <v>98.31</v>
      </c>
      <c r="W17" s="37" t="n">
        <f>51000000</f>
        <v>5.1E7</v>
      </c>
      <c r="X17" s="37" t="str">
        <f>"－"</f>
        <v>－</v>
      </c>
      <c r="Y17" s="37" t="n">
        <f>50091000</f>
        <v>5.0091E7</v>
      </c>
      <c r="Z17" s="37" t="str">
        <f>"－"</f>
        <v>－</v>
      </c>
    </row>
    <row r="18">
      <c r="A18" s="38" t="s">
        <v>41</v>
      </c>
      <c r="B18" s="38" t="s">
        <v>131</v>
      </c>
      <c r="C18" s="38" t="s">
        <v>132</v>
      </c>
      <c r="D18" s="38" t="s">
        <v>133</v>
      </c>
      <c r="E18" s="38" t="s">
        <v>126</v>
      </c>
      <c r="F18" s="38" t="s">
        <v>127</v>
      </c>
      <c r="G18" s="38" t="s">
        <v>134</v>
      </c>
      <c r="H18" s="38" t="s">
        <v>135</v>
      </c>
      <c r="I18" s="38"/>
      <c r="J18" s="39"/>
      <c r="K18" s="40"/>
      <c r="L18" s="33" t="str">
        <f>"*"</f>
        <v>*</v>
      </c>
      <c r="M18" s="34" t="n">
        <f>0.148</f>
        <v>0.148</v>
      </c>
      <c r="N18" s="35" t="n">
        <f>99</f>
        <v>99.0</v>
      </c>
      <c r="O18" s="41" t="s">
        <v>83</v>
      </c>
      <c r="P18" s="35" t="n">
        <f>101</f>
        <v>101.0</v>
      </c>
      <c r="Q18" s="41" t="s">
        <v>130</v>
      </c>
      <c r="R18" s="35" t="n">
        <f>98.8</f>
        <v>98.8</v>
      </c>
      <c r="S18" s="41" t="s">
        <v>130</v>
      </c>
      <c r="T18" s="35" t="n">
        <f>101</f>
        <v>101.0</v>
      </c>
      <c r="U18" s="41" t="s">
        <v>130</v>
      </c>
      <c r="V18" s="36" t="n">
        <f>99.5</f>
        <v>99.5</v>
      </c>
      <c r="W18" s="37" t="n">
        <f>19000000</f>
        <v>1.9E7</v>
      </c>
      <c r="X18" s="37" t="str">
        <f>"－"</f>
        <v>－</v>
      </c>
      <c r="Y18" s="37" t="n">
        <f>18966000</f>
        <v>1.8966E7</v>
      </c>
      <c r="Z18" s="37" t="str">
        <f>"－"</f>
        <v>－</v>
      </c>
    </row>
    <row r="19">
      <c r="A19" s="38" t="s">
        <v>41</v>
      </c>
      <c r="B19" s="38" t="s">
        <v>136</v>
      </c>
      <c r="C19" s="38" t="s">
        <v>137</v>
      </c>
      <c r="D19" s="38" t="s">
        <v>138</v>
      </c>
      <c r="E19" s="38" t="s">
        <v>139</v>
      </c>
      <c r="F19" s="38" t="s">
        <v>140</v>
      </c>
      <c r="G19" s="38" t="s">
        <v>141</v>
      </c>
      <c r="H19" s="38" t="s">
        <v>135</v>
      </c>
      <c r="I19" s="38"/>
      <c r="J19" s="39"/>
      <c r="K19" s="40"/>
      <c r="L19" s="33" t="n">
        <f>3.092</f>
        <v>3.092</v>
      </c>
      <c r="M19" s="34" t="n">
        <f>0</f>
        <v>0.0</v>
      </c>
      <c r="N19" s="35" t="n">
        <f>96.55</f>
        <v>96.55</v>
      </c>
      <c r="O19" s="41" t="s">
        <v>67</v>
      </c>
      <c r="P19" s="35" t="n">
        <f>98</f>
        <v>98.0</v>
      </c>
      <c r="Q19" s="41" t="s">
        <v>75</v>
      </c>
      <c r="R19" s="35" t="n">
        <f>95.5</f>
        <v>95.5</v>
      </c>
      <c r="S19" s="41" t="s">
        <v>142</v>
      </c>
      <c r="T19" s="35" t="n">
        <f>97</f>
        <v>97.0</v>
      </c>
      <c r="U19" s="41" t="s">
        <v>52</v>
      </c>
      <c r="V19" s="36" t="n">
        <f>96.64</f>
        <v>96.64</v>
      </c>
      <c r="W19" s="37" t="n">
        <f>76000000</f>
        <v>7.6E7</v>
      </c>
      <c r="X19" s="37" t="str">
        <f>"－"</f>
        <v>－</v>
      </c>
      <c r="Y19" s="37" t="n">
        <f>73440000</f>
        <v>7.344E7</v>
      </c>
      <c r="Z19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2019-03-19T12:06:07Z</dcterms:modified>
</cp:coreProperties>
</file>