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<sst xmlns="http://schemas.openxmlformats.org/spreadsheetml/2006/main" count="194" uniqueCount="132">
  <si>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</si>
  <si>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</si>
  <si>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</si>
  <si>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</si>
  <si>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</si>
  <si>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</si>
  <si>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</si>
  <si>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</si>
  <si>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</si>
  <si>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</si>
  <si>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</si>
  <si>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</si>
  <si>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</si>
  <si>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</si>
  <si>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</si>
  <si>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</si>
  <si>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</si>
  <si>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</si>
  <si>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</si>
  <si>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</si>
  <si>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</si>
  <si>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</si>
  <si>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</si>
  <si>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</si>
  <si>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</si>
  <si>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</si>
  <si>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</si>
  <si>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</si>
  <si>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</si>
  <si>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</si>
  <si>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</si>
  <si>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</si>
  <si>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</si>
  <si>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</si>
  <si>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</si>
  <si>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</si>
  <si>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</si>
  <si>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</si>
  <si>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</si>
  <si>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</si>
  <si>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</si>
  <si>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2020/05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</si>
  <si>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</si>
  <si>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</si>
  <si>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</si>
  <si>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</si>
  <si>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</si>
  <si>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</si>
  <si>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</si>
  <si>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</si>
  <si>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13</t>
  </si>
  <si>
    <t>8</t>
  </si>
  <si>
    <t>29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</si>
  <si>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</si>
  <si>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</si>
  <si>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</si>
  <si>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</si>
  <si>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</si>
  <si>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</si>
  <si>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</si>
  <si>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18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</si>
  <si>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</si>
  <si>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</si>
  <si>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</si>
  <si>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</si>
  <si>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</si>
  <si>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</si>
  <si>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15</t>
  </si>
  <si>
    <t>28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</si>
  <si>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</si>
  <si>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</si>
  <si>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</si>
  <si>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</si>
  <si>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</si>
  <si>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</si>
  <si>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</si>
  <si>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11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</si>
  <si>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</si>
  <si>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</si>
  <si>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</si>
  <si>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</si>
  <si>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</si>
  <si>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</si>
  <si>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</si>
  <si>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</si>
  <si>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</si>
  <si>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</si>
  <si>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</si>
  <si>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</si>
  <si>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</si>
  <si>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</si>
  <si>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7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</si>
  <si>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</si>
  <si>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</si>
  <si>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</si>
  <si>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</si>
  <si>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</si>
  <si>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</si>
  <si>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</si>
  <si>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</si>
  <si>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</si>
  <si>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</si>
  <si>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</si>
  <si>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</si>
  <si>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</si>
  <si>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</si>
  <si>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27</t>
  </si>
  <si>
    <t>900017613</t>
  </si>
  <si>
    <t>シークス１ＣＢ</t>
  </si>
  <si>
    <t xml:space="preserve">SIIX CORPORATION 1  </t>
  </si>
  <si>
    <t>2015/08/03</t>
  </si>
  <si>
    <t>2020/06/26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</si>
  <si>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</si>
  <si>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</si>
  <si>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</si>
  <si>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</si>
  <si>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</si>
  <si>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</si>
  <si>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</si>
  <si>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26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</si>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</sst>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8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0.321</f>
        <v>0.321</v>
      </c>
      <c r="M7" s="34" t="n">
        <f>0</f>
        <v>0.0</v>
      </c>
      <c r="N7" s="35" t="n">
        <f>98.3</f>
        <v>98.3</v>
      </c>
      <c r="O7" s="41" t="s">
        <v>49</v>
      </c>
      <c r="P7" s="35" t="n">
        <f>99</f>
        <v>99.0</v>
      </c>
      <c r="Q7" s="41" t="s">
        <v>50</v>
      </c>
      <c r="R7" s="35" t="n">
        <f>98.05</f>
        <v>98.05</v>
      </c>
      <c r="S7" s="41" t="s">
        <v>51</v>
      </c>
      <c r="T7" s="35" t="n">
        <f>99</f>
        <v>99.0</v>
      </c>
      <c r="U7" s="41" t="s">
        <v>52</v>
      </c>
      <c r="V7" s="36" t="n">
        <f>98.56</f>
        <v>98.56</v>
      </c>
      <c r="W7" s="37" t="n">
        <f>68000000</f>
        <v>6.8E7</v>
      </c>
      <c r="X7" s="37" t="str">
        <f>"－"</f>
        <v>－</v>
      </c>
      <c r="Y7" s="37" t="n">
        <f>67060000</f>
        <v>6.706E7</v>
      </c>
      <c r="Z7" s="37" t="str">
        <f>"－"</f>
        <v>－</v>
      </c>
    </row>
    <row r="8">
      <c r="A8" s="38" t="s">
        <v>41</v>
      </c>
      <c r="B8" s="38" t="s">
        <v>53</v>
      </c>
      <c r="C8" s="38" t="s">
        <v>54</v>
      </c>
      <c r="D8" s="38" t="s">
        <v>55</v>
      </c>
      <c r="E8" s="38" t="s">
        <v>56</v>
      </c>
      <c r="F8" s="38" t="s">
        <v>57</v>
      </c>
      <c r="G8" s="38" t="s">
        <v>58</v>
      </c>
      <c r="H8" s="38" t="s">
        <v>59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108.05</f>
        <v>108.05</v>
      </c>
      <c r="O8" s="41" t="s">
        <v>49</v>
      </c>
      <c r="P8" s="35" t="n">
        <f>109.5</f>
        <v>109.5</v>
      </c>
      <c r="Q8" s="41" t="s">
        <v>52</v>
      </c>
      <c r="R8" s="35" t="n">
        <f>106.5</f>
        <v>106.5</v>
      </c>
      <c r="S8" s="41" t="s">
        <v>60</v>
      </c>
      <c r="T8" s="35" t="n">
        <f>109.5</f>
        <v>109.5</v>
      </c>
      <c r="U8" s="41" t="s">
        <v>52</v>
      </c>
      <c r="V8" s="36" t="n">
        <f>108.4</f>
        <v>108.4</v>
      </c>
      <c r="W8" s="37" t="n">
        <f>28000000</f>
        <v>2.8E7</v>
      </c>
      <c r="X8" s="37" t="str">
        <f>"－"</f>
        <v>－</v>
      </c>
      <c r="Y8" s="37" t="n">
        <f>30308000</f>
        <v>3.0308E7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0.433</f>
        <v>0.433</v>
      </c>
      <c r="M9" s="34" t="n">
        <f>0</f>
        <v>0.0</v>
      </c>
      <c r="N9" s="35" t="n">
        <f>99.9</f>
        <v>99.9</v>
      </c>
      <c r="O9" s="41" t="s">
        <v>67</v>
      </c>
      <c r="P9" s="35" t="n">
        <f>99.9</f>
        <v>99.9</v>
      </c>
      <c r="Q9" s="41" t="s">
        <v>67</v>
      </c>
      <c r="R9" s="35" t="n">
        <f>98.6</f>
        <v>98.6</v>
      </c>
      <c r="S9" s="41" t="s">
        <v>68</v>
      </c>
      <c r="T9" s="35" t="n">
        <f>98.65</f>
        <v>98.65</v>
      </c>
      <c r="U9" s="41" t="s">
        <v>52</v>
      </c>
      <c r="V9" s="36" t="n">
        <f>99.18</f>
        <v>99.18</v>
      </c>
      <c r="W9" s="37" t="n">
        <f>125000000</f>
        <v>1.25E8</v>
      </c>
      <c r="X9" s="37" t="str">
        <f>"－"</f>
        <v>－</v>
      </c>
      <c r="Y9" s="37" t="n">
        <f>124011500</f>
        <v>1.240115E8</v>
      </c>
      <c r="Z9" s="37" t="str">
        <f>"－"</f>
        <v>－</v>
      </c>
    </row>
    <row r="10">
      <c r="A10" s="38" t="s">
        <v>41</v>
      </c>
      <c r="B10" s="38" t="s">
        <v>69</v>
      </c>
      <c r="C10" s="38" t="s">
        <v>70</v>
      </c>
      <c r="D10" s="38" t="s">
        <v>71</v>
      </c>
      <c r="E10" s="38" t="s">
        <v>72</v>
      </c>
      <c r="F10" s="38" t="s">
        <v>73</v>
      </c>
      <c r="G10" s="38" t="s">
        <v>74</v>
      </c>
      <c r="H10" s="38" t="s">
        <v>75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107.15</f>
        <v>107.15</v>
      </c>
      <c r="O10" s="41" t="s">
        <v>76</v>
      </c>
      <c r="P10" s="35" t="n">
        <f>116</f>
        <v>116.0</v>
      </c>
      <c r="Q10" s="41" t="s">
        <v>68</v>
      </c>
      <c r="R10" s="35" t="n">
        <f>107.15</f>
        <v>107.15</v>
      </c>
      <c r="S10" s="41" t="s">
        <v>76</v>
      </c>
      <c r="T10" s="35" t="n">
        <f>115.05</f>
        <v>115.05</v>
      </c>
      <c r="U10" s="41" t="s">
        <v>52</v>
      </c>
      <c r="V10" s="36" t="n">
        <f>112.42</f>
        <v>112.42</v>
      </c>
      <c r="W10" s="37" t="n">
        <f>19000000</f>
        <v>1.9E7</v>
      </c>
      <c r="X10" s="37" t="str">
        <f>"－"</f>
        <v>－</v>
      </c>
      <c r="Y10" s="37" t="n">
        <f>21355000</f>
        <v>2.1355E7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n">
        <f>0.027</f>
        <v>0.027</v>
      </c>
      <c r="M11" s="34" t="n">
        <f>0</f>
        <v>0.0</v>
      </c>
      <c r="N11" s="35" t="n">
        <f>102.5</f>
        <v>102.5</v>
      </c>
      <c r="O11" s="41" t="s">
        <v>51</v>
      </c>
      <c r="P11" s="35" t="n">
        <f>102.5</f>
        <v>102.5</v>
      </c>
      <c r="Q11" s="41" t="s">
        <v>51</v>
      </c>
      <c r="R11" s="35" t="n">
        <f>99.95</f>
        <v>99.95</v>
      </c>
      <c r="S11" s="41" t="s">
        <v>60</v>
      </c>
      <c r="T11" s="35" t="n">
        <f>99.95</f>
        <v>99.95</v>
      </c>
      <c r="U11" s="41" t="s">
        <v>60</v>
      </c>
      <c r="V11" s="36" t="n">
        <f>101.23</f>
        <v>101.23</v>
      </c>
      <c r="W11" s="37" t="n">
        <f>8000000</f>
        <v>8000000.0</v>
      </c>
      <c r="X11" s="37" t="str">
        <f>"－"</f>
        <v>－</v>
      </c>
      <c r="Y11" s="37" t="n">
        <f>8149000</f>
        <v>8149000.0</v>
      </c>
      <c r="Z11" s="37" t="str">
        <f>"－"</f>
        <v>－</v>
      </c>
    </row>
    <row r="12">
      <c r="A12" s="38" t="s">
        <v>41</v>
      </c>
      <c r="B12" s="38" t="s">
        <v>84</v>
      </c>
      <c r="C12" s="38" t="s">
        <v>85</v>
      </c>
      <c r="D12" s="38" t="s">
        <v>86</v>
      </c>
      <c r="E12" s="38" t="s">
        <v>87</v>
      </c>
      <c r="F12" s="38" t="s">
        <v>88</v>
      </c>
      <c r="G12" s="38" t="s">
        <v>89</v>
      </c>
      <c r="H12" s="38" t="s">
        <v>90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99.9</f>
        <v>99.9</v>
      </c>
      <c r="O12" s="41" t="s">
        <v>91</v>
      </c>
      <c r="P12" s="35" t="n">
        <f>100.75</f>
        <v>100.75</v>
      </c>
      <c r="Q12" s="41" t="s">
        <v>50</v>
      </c>
      <c r="R12" s="35" t="n">
        <f>99.9</f>
        <v>99.9</v>
      </c>
      <c r="S12" s="41" t="s">
        <v>91</v>
      </c>
      <c r="T12" s="35" t="n">
        <f>100.2</f>
        <v>100.2</v>
      </c>
      <c r="U12" s="41" t="s">
        <v>52</v>
      </c>
      <c r="V12" s="36" t="n">
        <f>100.21</f>
        <v>100.21</v>
      </c>
      <c r="W12" s="37" t="n">
        <f>147000000</f>
        <v>1.47E8</v>
      </c>
      <c r="X12" s="37" t="n">
        <f>100000000</f>
        <v>1.0E8</v>
      </c>
      <c r="Y12" s="37" t="n">
        <f>146843500</f>
        <v>1.468435E8</v>
      </c>
      <c r="Z12" s="37" t="n">
        <f>99750000</f>
        <v>9.975E7</v>
      </c>
    </row>
    <row r="13">
      <c r="A13" s="38" t="s">
        <v>41</v>
      </c>
      <c r="B13" s="38" t="s">
        <v>92</v>
      </c>
      <c r="C13" s="38" t="s">
        <v>93</v>
      </c>
      <c r="D13" s="38" t="s">
        <v>94</v>
      </c>
      <c r="E13" s="38" t="s">
        <v>95</v>
      </c>
      <c r="F13" s="38" t="s">
        <v>96</v>
      </c>
      <c r="G13" s="38" t="s">
        <v>97</v>
      </c>
      <c r="H13" s="38" t="s">
        <v>98</v>
      </c>
      <c r="I13" s="38"/>
      <c r="J13" s="39"/>
      <c r="K13" s="40"/>
      <c r="L13" s="33" t="n">
        <f>1.726</f>
        <v>1.726</v>
      </c>
      <c r="M13" s="34" t="n">
        <f>0</f>
        <v>0.0</v>
      </c>
      <c r="N13" s="35" t="n">
        <f>98.5</f>
        <v>98.5</v>
      </c>
      <c r="O13" s="41" t="s">
        <v>60</v>
      </c>
      <c r="P13" s="35" t="n">
        <f>98.5</f>
        <v>98.5</v>
      </c>
      <c r="Q13" s="41" t="s">
        <v>60</v>
      </c>
      <c r="R13" s="35" t="n">
        <f>98.5</f>
        <v>98.5</v>
      </c>
      <c r="S13" s="41" t="s">
        <v>60</v>
      </c>
      <c r="T13" s="35" t="n">
        <f>98.5</f>
        <v>98.5</v>
      </c>
      <c r="U13" s="41" t="s">
        <v>60</v>
      </c>
      <c r="V13" s="36" t="n">
        <f>98.5</f>
        <v>98.5</v>
      </c>
      <c r="W13" s="37" t="n">
        <f>2000000</f>
        <v>2000000.0</v>
      </c>
      <c r="X13" s="37" t="str">
        <f>"－"</f>
        <v>－</v>
      </c>
      <c r="Y13" s="37" t="n">
        <f>1970000</f>
        <v>1970000.0</v>
      </c>
      <c r="Z13" s="37" t="str">
        <f>"－"</f>
        <v>－</v>
      </c>
    </row>
    <row r="14">
      <c r="A14" s="38" t="s">
        <v>41</v>
      </c>
      <c r="B14" s="38" t="s">
        <v>99</v>
      </c>
      <c r="C14" s="38" t="s">
        <v>100</v>
      </c>
      <c r="D14" s="38" t="s">
        <v>101</v>
      </c>
      <c r="E14" s="38" t="s">
        <v>102</v>
      </c>
      <c r="F14" s="38" t="s">
        <v>103</v>
      </c>
      <c r="G14" s="38" t="s">
        <v>104</v>
      </c>
      <c r="H14" s="38" t="s">
        <v>105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135.05</f>
        <v>135.05</v>
      </c>
      <c r="O14" s="41" t="s">
        <v>49</v>
      </c>
      <c r="P14" s="35" t="n">
        <f>142</f>
        <v>142.0</v>
      </c>
      <c r="Q14" s="41" t="s">
        <v>76</v>
      </c>
      <c r="R14" s="35" t="n">
        <f>132.55</f>
        <v>132.55</v>
      </c>
      <c r="S14" s="41" t="s">
        <v>106</v>
      </c>
      <c r="T14" s="35" t="n">
        <f>137.55</f>
        <v>137.55</v>
      </c>
      <c r="U14" s="41" t="s">
        <v>52</v>
      </c>
      <c r="V14" s="36" t="n">
        <f>135.67</f>
        <v>135.67</v>
      </c>
      <c r="W14" s="37" t="n">
        <f>760000000</f>
        <v>7.6E8</v>
      </c>
      <c r="X14" s="37" t="str">
        <f>"－"</f>
        <v>－</v>
      </c>
      <c r="Y14" s="37" t="n">
        <f>1040637500</f>
        <v>1.0406375E9</v>
      </c>
      <c r="Z14" s="37" t="str">
        <f>"－"</f>
        <v>－</v>
      </c>
    </row>
    <row r="15">
      <c r="A15" s="38" t="s">
        <v>41</v>
      </c>
      <c r="B15" s="38" t="s">
        <v>107</v>
      </c>
      <c r="C15" s="38" t="s">
        <v>108</v>
      </c>
      <c r="D15" s="38" t="s">
        <v>109</v>
      </c>
      <c r="E15" s="38" t="s">
        <v>64</v>
      </c>
      <c r="F15" s="38" t="s">
        <v>65</v>
      </c>
      <c r="G15" s="38" t="s">
        <v>110</v>
      </c>
      <c r="H15" s="38" t="s">
        <v>111</v>
      </c>
      <c r="I15" s="38"/>
      <c r="J15" s="39"/>
      <c r="K15" s="40"/>
      <c r="L15" s="33" t="str">
        <f>"－"</f>
        <v>－</v>
      </c>
      <c r="M15" s="34" t="str">
        <f>"－"</f>
        <v>－</v>
      </c>
      <c r="N15" s="35" t="str">
        <f>"－"</f>
        <v>－</v>
      </c>
      <c r="O15" s="41"/>
      <c r="P15" s="35" t="str">
        <f>"－"</f>
        <v>－</v>
      </c>
      <c r="Q15" s="41"/>
      <c r="R15" s="35" t="str">
        <f>"－"</f>
        <v>－</v>
      </c>
      <c r="S15" s="41"/>
      <c r="T15" s="35" t="str">
        <f>"－"</f>
        <v>－</v>
      </c>
      <c r="U15" s="41"/>
      <c r="V15" s="36" t="str">
        <f>"－"</f>
        <v>－</v>
      </c>
      <c r="W15" s="37" t="str">
        <f>"－"</f>
        <v>－</v>
      </c>
      <c r="X15" s="37" t="str">
        <f>"－"</f>
        <v>－</v>
      </c>
      <c r="Y15" s="37" t="str">
        <f>"－"</f>
        <v>－</v>
      </c>
      <c r="Z15" s="37" t="str">
        <f>"－"</f>
        <v>－</v>
      </c>
    </row>
    <row r="16">
      <c r="A16" s="38" t="s">
        <v>41</v>
      </c>
      <c r="B16" s="38" t="s">
        <v>112</v>
      </c>
      <c r="C16" s="38" t="s">
        <v>113</v>
      </c>
      <c r="D16" s="38" t="s">
        <v>114</v>
      </c>
      <c r="E16" s="38" t="s">
        <v>115</v>
      </c>
      <c r="F16" s="38" t="s">
        <v>116</v>
      </c>
      <c r="G16" s="38" t="s">
        <v>117</v>
      </c>
      <c r="H16" s="38" t="s">
        <v>118</v>
      </c>
      <c r="I16" s="38"/>
      <c r="J16" s="39"/>
      <c r="K16" s="40"/>
      <c r="L16" s="33" t="n">
        <f>2.5</f>
        <v>2.5</v>
      </c>
      <c r="M16" s="34" t="n">
        <f>0</f>
        <v>0.0</v>
      </c>
      <c r="N16" s="35" t="n">
        <f>98.05</f>
        <v>98.05</v>
      </c>
      <c r="O16" s="41" t="s">
        <v>91</v>
      </c>
      <c r="P16" s="35" t="n">
        <f>98.1</f>
        <v>98.1</v>
      </c>
      <c r="Q16" s="41" t="s">
        <v>76</v>
      </c>
      <c r="R16" s="35" t="n">
        <f>97.75</f>
        <v>97.75</v>
      </c>
      <c r="S16" s="41" t="s">
        <v>67</v>
      </c>
      <c r="T16" s="35" t="n">
        <f>97.75</f>
        <v>97.75</v>
      </c>
      <c r="U16" s="41" t="s">
        <v>119</v>
      </c>
      <c r="V16" s="36" t="n">
        <f>97.88</f>
        <v>97.88</v>
      </c>
      <c r="W16" s="37" t="n">
        <f>81000000</f>
        <v>8.1E7</v>
      </c>
      <c r="X16" s="37" t="str">
        <f>"－"</f>
        <v>－</v>
      </c>
      <c r="Y16" s="37" t="n">
        <f>79304000</f>
        <v>7.9304E7</v>
      </c>
      <c r="Z16" s="37" t="str">
        <f>"－"</f>
        <v>－</v>
      </c>
    </row>
    <row r="17">
      <c r="A17" s="38" t="s">
        <v>41</v>
      </c>
      <c r="B17" s="38" t="s">
        <v>120</v>
      </c>
      <c r="C17" s="38" t="s">
        <v>121</v>
      </c>
      <c r="D17" s="38" t="s">
        <v>122</v>
      </c>
      <c r="E17" s="38" t="s">
        <v>115</v>
      </c>
      <c r="F17" s="38" t="s">
        <v>116</v>
      </c>
      <c r="G17" s="38" t="s">
        <v>123</v>
      </c>
      <c r="H17" s="38" t="s">
        <v>124</v>
      </c>
      <c r="I17" s="38"/>
      <c r="J17" s="39"/>
      <c r="K17" s="40"/>
      <c r="L17" s="33" t="str">
        <f>"－"</f>
        <v>－</v>
      </c>
      <c r="M17" s="34" t="str">
        <f>"－"</f>
        <v>－</v>
      </c>
      <c r="N17" s="35" t="str">
        <f>"－"</f>
        <v>－</v>
      </c>
      <c r="O17" s="41"/>
      <c r="P17" s="35" t="str">
        <f>"－"</f>
        <v>－</v>
      </c>
      <c r="Q17" s="41"/>
      <c r="R17" s="35" t="str">
        <f>"－"</f>
        <v>－</v>
      </c>
      <c r="S17" s="41"/>
      <c r="T17" s="35" t="str">
        <f>"－"</f>
        <v>－</v>
      </c>
      <c r="U17" s="41"/>
      <c r="V17" s="36" t="str">
        <f>"－"</f>
        <v>－</v>
      </c>
      <c r="W17" s="37" t="str">
        <f>"－"</f>
        <v>－</v>
      </c>
      <c r="X17" s="37" t="str">
        <f>"－"</f>
        <v>－</v>
      </c>
      <c r="Y17" s="37" t="str">
        <f>"－"</f>
        <v>－</v>
      </c>
      <c r="Z17" s="37" t="str">
        <f>"－"</f>
        <v>－</v>
      </c>
    </row>
    <row r="18">
      <c r="A18" s="38" t="s">
        <v>41</v>
      </c>
      <c r="B18" s="38" t="s">
        <v>125</v>
      </c>
      <c r="C18" s="38" t="s">
        <v>126</v>
      </c>
      <c r="D18" s="38" t="s">
        <v>127</v>
      </c>
      <c r="E18" s="38" t="s">
        <v>128</v>
      </c>
      <c r="F18" s="38" t="s">
        <v>129</v>
      </c>
      <c r="G18" s="38" t="s">
        <v>130</v>
      </c>
      <c r="H18" s="38" t="s">
        <v>124</v>
      </c>
      <c r="I18" s="38"/>
      <c r="J18" s="39"/>
      <c r="K18" s="40"/>
      <c r="L18" s="33" t="n">
        <f>3.562</f>
        <v>3.562</v>
      </c>
      <c r="M18" s="34" t="n">
        <f>0</f>
        <v>0.0</v>
      </c>
      <c r="N18" s="35" t="n">
        <f>96.35</f>
        <v>96.35</v>
      </c>
      <c r="O18" s="41" t="s">
        <v>49</v>
      </c>
      <c r="P18" s="35" t="n">
        <f>98</f>
        <v>98.0</v>
      </c>
      <c r="Q18" s="41" t="s">
        <v>131</v>
      </c>
      <c r="R18" s="35" t="n">
        <f>96.05</f>
        <v>96.05</v>
      </c>
      <c r="S18" s="41" t="s">
        <v>49</v>
      </c>
      <c r="T18" s="35" t="n">
        <f>97.1</f>
        <v>97.1</v>
      </c>
      <c r="U18" s="41" t="s">
        <v>52</v>
      </c>
      <c r="V18" s="36" t="n">
        <f>97.16</f>
        <v>97.16</v>
      </c>
      <c r="W18" s="37" t="n">
        <f>119000000</f>
        <v>1.19E8</v>
      </c>
      <c r="X18" s="37" t="str">
        <f>"－"</f>
        <v>－</v>
      </c>
      <c r="Y18" s="37" t="n">
        <f>115485000</f>
        <v>1.15485E8</v>
      </c>
      <c r="Z1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2019-03-19T12:06:07Z</dcterms:modified>
</cp:coreProperties>
</file>