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3230" windowWidth="26955" xWindow="360" yWindow="45"/>
  </bookViews>
  <sheets>
    <sheet name="BO_EM0001" r:id="rId1" sheetId="1"/>
  </sheets>
  <definedNames>
    <definedName localSheetId="0" name="_xlnm.Print_Titles">BO_EM0001!$1:$6</definedName>
  </definedNames>
  <calcPr calcId="145621"/>
</workbook>
</file>

<file path=xl/sharedStrings.xml><?xml version="1.0" encoding="utf-8"?>
<sst xmlns="http://schemas.openxmlformats.org/spreadsheetml/2006/main" count="130" uniqueCount="94">
  <si>
    <t>転換社債型新株予約権付社債相場表</t>
    <rPh eb="2" sb="0">
      <t>テンカン</t>
    </rPh>
    <rPh eb="5" sb="2">
      <t>シャサイガタ</t>
    </rPh>
    <rPh eb="10" sb="5">
      <t>シンカブヨヤクケン</t>
    </rPh>
    <rPh eb="11" sb="10">
      <t>ヅケ</t>
    </rPh>
    <rPh eb="13" sb="11">
      <t>シャサイ</t>
    </rPh>
    <rPh eb="15" sb="13">
      <t>ソウバ</t>
    </rPh>
    <rPh eb="16" sb="15">
      <t>ヒョウ</t>
    </rPh>
    <phoneticPr fontId="3"/>
  </si>
  <si>
    <t>Convertible Bond Quotations</t>
    <phoneticPr fontId="3"/>
  </si>
  <si>
    <t>年月</t>
    <phoneticPr fontId="8"/>
  </si>
  <si>
    <t>銘柄コード</t>
    <rPh eb="2" sb="0">
      <t>メイガラ</t>
    </rPh>
    <phoneticPr fontId="3"/>
  </si>
  <si>
    <t>銘柄名称</t>
    <rPh eb="2" sb="0">
      <t>メイガラ</t>
    </rPh>
    <rPh eb="4" sb="2">
      <t>メイショウ</t>
    </rPh>
    <phoneticPr fontId="3"/>
  </si>
  <si>
    <t>Issues</t>
  </si>
  <si>
    <t>業種名</t>
    <rPh eb="2" sb="0">
      <t>ギョウシュ</t>
    </rPh>
    <rPh eb="3" sb="2">
      <t>メイ</t>
    </rPh>
    <phoneticPr fontId="3"/>
  </si>
  <si>
    <t>Industry Sector</t>
  </si>
  <si>
    <t>行使期間</t>
    <rPh eb="2" sb="0">
      <t>コウシ</t>
    </rPh>
    <rPh eb="4" sb="2">
      <t>キカン</t>
    </rPh>
    <phoneticPr fontId="8"/>
  </si>
  <si>
    <t>銘柄属性</t>
    <phoneticPr fontId="3"/>
  </si>
  <si>
    <t>Attribute</t>
    <phoneticPr fontId="3"/>
  </si>
  <si>
    <t>日付</t>
    <rPh eb="2" sb="0">
      <t>ヒヅケ</t>
    </rPh>
    <phoneticPr fontId="3"/>
  </si>
  <si>
    <t>最終利回</t>
    <rPh eb="2" sb="0">
      <t>サイシュウ</t>
    </rPh>
    <rPh eb="3" sb="2">
      <t>リ</t>
    </rPh>
    <rPh eb="4" sb="3">
      <t>カイ</t>
    </rPh>
    <phoneticPr fontId="3"/>
  </si>
  <si>
    <t>直接利回</t>
    <phoneticPr fontId="8"/>
  </si>
  <si>
    <t>始値</t>
    <rPh eb="2" sb="0">
      <t>ハジメネ</t>
    </rPh>
    <phoneticPr fontId="3"/>
  </si>
  <si>
    <t>高値</t>
    <rPh eb="1" sb="0">
      <t>タカ</t>
    </rPh>
    <rPh eb="2" sb="1">
      <t>ネ</t>
    </rPh>
    <phoneticPr fontId="3"/>
  </si>
  <si>
    <t>安値</t>
    <rPh eb="2" sb="0">
      <t>ヤスネ</t>
    </rPh>
    <phoneticPr fontId="3"/>
  </si>
  <si>
    <t>終値</t>
    <rPh eb="2" sb="0">
      <t>オワリネ</t>
    </rPh>
    <phoneticPr fontId="3"/>
  </si>
  <si>
    <t>終値平均</t>
    <rPh eb="2" sb="0">
      <t>オワリネ</t>
    </rPh>
    <rPh eb="4" sb="2">
      <t>ヘイキン</t>
    </rPh>
    <phoneticPr fontId="3"/>
  </si>
  <si>
    <t>額面売買高</t>
    <rPh eb="2" sb="0">
      <t>ガクメン</t>
    </rPh>
    <rPh eb="5" sb="2">
      <t>バイバイダカ</t>
    </rPh>
    <phoneticPr fontId="3"/>
  </si>
  <si>
    <t>うちToSTNeT売買高</t>
  </si>
  <si>
    <t>売買代金</t>
    <rPh eb="2" sb="0">
      <t>バイバイ</t>
    </rPh>
    <rPh eb="4" sb="2">
      <t>ダイキン</t>
    </rPh>
    <phoneticPr fontId="3"/>
  </si>
  <si>
    <t>うちToSTNeT売買代金</t>
  </si>
  <si>
    <t>Year/Month</t>
    <phoneticPr fontId="8"/>
  </si>
  <si>
    <t>Code</t>
  </si>
  <si>
    <t>Conversion Period</t>
    <phoneticPr fontId="8"/>
  </si>
  <si>
    <t>Date</t>
    <phoneticPr fontId="3"/>
  </si>
  <si>
    <t>Yield to Maturity</t>
  </si>
  <si>
    <t>Simple Yield</t>
    <phoneticPr fontId="8"/>
  </si>
  <si>
    <t>Open</t>
  </si>
  <si>
    <t>High</t>
    <phoneticPr fontId="3"/>
  </si>
  <si>
    <t>Low</t>
  </si>
  <si>
    <t>Close</t>
  </si>
  <si>
    <t>Average Closing Price</t>
    <phoneticPr fontId="8"/>
  </si>
  <si>
    <t>Trading Volume</t>
  </si>
  <si>
    <t>Trading Volume(ToSTNeT)</t>
    <phoneticPr fontId="8"/>
  </si>
  <si>
    <t>Trading Value</t>
  </si>
  <si>
    <t>Trading Value(ToSTNeT)</t>
    <phoneticPr fontId="8"/>
  </si>
  <si>
    <t>％</t>
    <phoneticPr fontId="8"/>
  </si>
  <si>
    <t>円(￥)</t>
    <phoneticPr fontId="8"/>
  </si>
  <si>
    <t>(注) 最終利回欄の＊はマイナス、＊＊＊は100%以上            (Notes）"Yield to Maturity":＊･･･minus ＊＊＊･･･over 100%</t>
    <phoneticPr fontId="3"/>
  </si>
  <si>
    <t>2021/09</t>
  </si>
  <si>
    <t>900011379</t>
  </si>
  <si>
    <t>ホクト１ＣＢ</t>
  </si>
  <si>
    <t xml:space="preserve">HOKUTO CORPORATION 1  </t>
  </si>
  <si>
    <t>水産・農林業</t>
  </si>
  <si>
    <t>Fishery,Agriculture &amp; Forestry</t>
  </si>
  <si>
    <t>2018/09/03</t>
  </si>
  <si>
    <t>2023/07/14</t>
  </si>
  <si>
    <t>10</t>
  </si>
  <si>
    <t>14</t>
  </si>
  <si>
    <t>21</t>
  </si>
  <si>
    <t>900031822</t>
  </si>
  <si>
    <t>大豊建３ＣＢ</t>
  </si>
  <si>
    <t xml:space="preserve">DAIHO CORPORATION 3  </t>
  </si>
  <si>
    <t>建設業</t>
  </si>
  <si>
    <t>Construction</t>
  </si>
  <si>
    <t>2020/10/01</t>
  </si>
  <si>
    <t>2025/08/22</t>
  </si>
  <si>
    <t>1</t>
  </si>
  <si>
    <t>17</t>
  </si>
  <si>
    <t>900022733</t>
  </si>
  <si>
    <t>あらた２ＣＢ</t>
  </si>
  <si>
    <t xml:space="preserve">ARATA CORPORATION 2  </t>
  </si>
  <si>
    <t>卸売業</t>
  </si>
  <si>
    <t>Wholesale Trade</t>
  </si>
  <si>
    <t>2023/07/20</t>
  </si>
  <si>
    <t>3</t>
  </si>
  <si>
    <t>9</t>
  </si>
  <si>
    <t>900053946</t>
  </si>
  <si>
    <t>トーモク５ＣＢ</t>
  </si>
  <si>
    <t xml:space="preserve">TOMOKU CO.,LTD. 5  </t>
  </si>
  <si>
    <t>パルプ・紙</t>
  </si>
  <si>
    <t>Pulp &amp; Paper</t>
  </si>
  <si>
    <t>2017/05/01</t>
  </si>
  <si>
    <t>2022/03/16</t>
  </si>
  <si>
    <t>7</t>
  </si>
  <si>
    <t>900064046</t>
  </si>
  <si>
    <t>大阪ソーダ６ＣＢ</t>
  </si>
  <si>
    <t xml:space="preserve">OSAKA SODA CO.,LTD. 6  </t>
  </si>
  <si>
    <t>化学</t>
  </si>
  <si>
    <t>Chemicals</t>
  </si>
  <si>
    <t>2017/11/01</t>
  </si>
  <si>
    <t>2022/09/14</t>
  </si>
  <si>
    <t>22</t>
  </si>
  <si>
    <t>900066758</t>
  </si>
  <si>
    <t>ソニーグループ６ＣＢ</t>
  </si>
  <si>
    <t xml:space="preserve">SONY GROUP CORPORATION 6  </t>
  </si>
  <si>
    <t>電気機器</t>
  </si>
  <si>
    <t>Electric Appliances</t>
  </si>
  <si>
    <t>2015/09/01</t>
  </si>
  <si>
    <t>2022/09/28</t>
  </si>
  <si>
    <t>2</t>
  </si>
  <si>
    <t>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</si>
</sst>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  <numFmt numFmtId="189" formatCode="#0.000"/>
  </numFmts>
  <fonts count="9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40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8"/>
      <name val="ＭＳ 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38">
    <xf borderId="0" fillId="0" fontId="0" numFmtId="0">
      <alignment vertical="center"/>
    </xf>
    <xf borderId="0" fillId="0" fontId="1" numFmtId="0">
      <alignment vertical="center"/>
    </xf>
    <xf borderId="0" fillId="0" fontId="9" numFmtId="0"/>
    <xf applyAlignment="0" applyBorder="0" applyFill="0" applyFont="0" applyProtection="0" borderId="0" fillId="0" fontId="2" numFmtId="9"/>
    <xf borderId="0" fillId="0" fontId="12" numFmtId="0"/>
    <xf borderId="0" fillId="0" fontId="9" numFmtId="0"/>
    <xf applyAlignment="0" applyBorder="0" applyNumberFormat="0" applyProtection="0" borderId="0" fillId="2" fontId="13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3" numFmtId="0"/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5" fontId="13" numFmtId="0"/>
    <xf applyAlignment="0" applyBorder="0" applyNumberFormat="0" applyProtection="0" borderId="0" fillId="8" fontId="13" numFmtId="0"/>
    <xf applyAlignment="0" applyBorder="0" applyNumberFormat="0" applyProtection="0" borderId="0" fillId="11" fontId="13" numFmtId="0"/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2" fontId="15" numFmtId="0"/>
    <xf applyAlignment="0" applyBorder="0" applyNumberFormat="0" applyProtection="0" borderId="0" fillId="9" fontId="15" numFmtId="0"/>
    <xf applyAlignment="0" applyBorder="0" applyNumberFormat="0" applyProtection="0" borderId="0" fillId="10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5" numFmtId="0"/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9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3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7" numFmtId="177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3" fillId="21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4" fontId="27" numFmtId="0"/>
    <xf applyAlignment="0" applyBorder="0" applyNumberFormat="0" applyProtection="0" borderId="0" fillId="22" fontId="28" numFmtId="38"/>
    <xf borderId="0" fillId="23" fontId="29" numFmtId="0"/>
    <xf applyAlignment="0" applyNumberFormat="0" applyProtection="0" borderId="24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applyAlignment="0" applyFill="0" applyNumberFormat="0" applyProtection="0" borderId="26" fillId="0" fontId="31" numFmtId="0"/>
    <xf applyAlignment="0" applyFill="0" applyNumberFormat="0" applyProtection="0" borderId="27" fillId="0" fontId="32" numFmtId="0"/>
    <xf applyAlignment="0" applyFill="0" applyNumberFormat="0" applyProtection="0" borderId="28" fillId="0" fontId="33" numFmtId="0"/>
    <xf applyAlignment="0" applyBorder="0" applyFill="0" applyNumberFormat="0" applyProtection="0" borderId="0" fillId="0" fontId="33" numFmtId="0"/>
    <xf applyBorder="0" borderId="0" fillId="0" fontId="7" numFmtId="0"/>
    <xf applyAlignment="0" applyNumberFormat="0" applyProtection="0" borderId="22" fillId="7" fontId="34" numFmtId="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borderId="0" fillId="0" fontId="7" numFmtId="0"/>
    <xf applyAlignment="0" applyFill="0" applyNumberFormat="0" applyProtection="0" borderId="29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5" fontId="37" numFmtId="0"/>
    <xf borderId="0" fillId="0" fontId="38" numFmtId="37"/>
    <xf borderId="0" fillId="0" fontId="39" numFmtId="182"/>
    <xf borderId="0" fillId="0" fontId="7" numFmtId="183"/>
    <xf borderId="0" fillId="0" fontId="7" numFmtId="183"/>
    <xf borderId="0" fillId="0" fontId="39" numFmtId="182"/>
    <xf borderId="0" fillId="0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32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borderId="0" fillId="0" fontId="53" numFmtId="0"/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Fill="0" applyFont="0" applyProtection="0" borderId="0" fillId="0" fontId="9" numFmtId="9"/>
    <xf applyAlignment="0" applyBorder="0" applyFill="0" applyFont="0" applyProtection="0" borderId="0" fillId="0" fontId="9" numFmtId="9">
      <alignment vertical="center"/>
    </xf>
    <xf applyAlignment="0" applyBorder="0" applyFill="0" applyFont="0" applyProtection="0" borderId="0" fillId="0" fontId="9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9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9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9" numFmtId="38"/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9" numFmtId="38"/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9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9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9" numFmtId="38"/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15" fillId="27" fontId="71" numFmtId="49"/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9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9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9" numFmtId="6"/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7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64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2" numFmtId="0"/>
    <xf borderId="0" fillId="0" fontId="64" numFmtId="0">
      <alignment vertical="center"/>
    </xf>
    <xf borderId="0" fillId="0" fontId="2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66" numFmtId="0">
      <alignment vertical="center"/>
    </xf>
    <xf borderId="0" fillId="0" fontId="9" numFmtId="0"/>
    <xf borderId="0" fillId="0" fontId="79" numFmtId="0">
      <alignment vertical="center"/>
    </xf>
    <xf borderId="0" fillId="0" fontId="66" numFmtId="0">
      <alignment vertical="center"/>
    </xf>
    <xf borderId="0" fillId="0" fontId="9" numFmtId="0"/>
    <xf borderId="0" fillId="0" fontId="9" numFmtId="0"/>
    <xf borderId="0" fillId="0" fontId="9" numFmtId="0"/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>
      <alignment vertical="center"/>
    </xf>
    <xf borderId="0" fillId="0" fontId="9" numFmtId="0"/>
    <xf borderId="0" fillId="0" fontId="82" numFmtId="0">
      <alignment vertical="center"/>
    </xf>
    <xf borderId="0" fillId="0" fontId="9" numFmtId="0"/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2" numFmtId="0"/>
    <xf borderId="0" fillId="0" fontId="64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6" numFmtId="0">
      <alignment vertical="center"/>
    </xf>
    <xf borderId="0" fillId="0" fontId="9" numFmtId="0"/>
    <xf borderId="0" fillId="0" fontId="7" numFmtId="0">
      <alignment vertical="center"/>
    </xf>
    <xf borderId="0" fillId="0" fontId="83" numFmtId="0"/>
    <xf borderId="0" fillId="0" fontId="66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9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2" numFmtId="0"/>
    <xf borderId="0" fillId="0" fontId="79" numFmtId="0">
      <alignment vertical="center"/>
    </xf>
    <xf borderId="0" fillId="0" fontId="2" numFmtId="0"/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/>
    <xf borderId="0" fillId="0" fontId="9" numFmtId="0"/>
    <xf borderId="0" fillId="0" fontId="14" numFmtId="0">
      <alignment vertical="center"/>
    </xf>
    <xf borderId="0" fillId="0" fontId="9" numFmtId="0"/>
    <xf borderId="0" fillId="0" fontId="66" numFmtId="0">
      <alignment vertical="center"/>
    </xf>
    <xf borderId="0" fillId="0" fontId="9" numFmtId="0"/>
    <xf borderId="0" fillId="0" fontId="66" numFmtId="0"/>
    <xf borderId="0" fillId="0" fontId="66" numFmtId="0"/>
    <xf borderId="0" fillId="0" fontId="9" numFmtId="0"/>
    <xf borderId="0" fillId="0" fontId="9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9" numFmtId="0"/>
    <xf borderId="0" fillId="0" fontId="9" numFmtId="0">
      <alignment vertical="center"/>
    </xf>
    <xf borderId="0" fillId="0" fontId="83" numFmtId="0"/>
    <xf borderId="0" fillId="0" fontId="9" numFmtId="0"/>
    <xf borderId="0" fillId="0" fontId="9" numFmtId="0"/>
    <xf borderId="0" fillId="0" fontId="83" numFmtId="0"/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83" numFmtId="0"/>
    <xf borderId="0" fillId="0" fontId="83" numFmtId="0"/>
    <xf borderId="0" fillId="0" fontId="9" numFmtId="0"/>
    <xf borderId="0" fillId="0" fontId="83" numFmtId="0"/>
    <xf borderId="0" fillId="0" fontId="14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84" numFmtId="0">
      <alignment vertical="center"/>
    </xf>
    <xf borderId="0" fillId="0" fontId="9" numFmtId="0"/>
    <xf borderId="0" fillId="0" fontId="9" numFmtId="0"/>
    <xf borderId="0" fillId="0" fontId="66" numFmtId="0"/>
    <xf borderId="0" fillId="0" fontId="66" numFmtId="0"/>
    <xf borderId="0" fillId="0" fontId="9" numFmtId="0"/>
    <xf borderId="0" fillId="0" fontId="9" numFmtId="0"/>
    <xf borderId="0" fillId="0" fontId="7" numFmtId="0">
      <alignment vertical="center"/>
    </xf>
    <xf borderId="0" fillId="0" fontId="9" numFmtId="0"/>
    <xf borderId="0" fillId="0" fontId="9" numFmtId="0"/>
    <xf borderId="0" fillId="0" fontId="66" numFmtId="0">
      <alignment vertical="center"/>
    </xf>
    <xf borderId="0" fillId="0" fontId="9" numFmtId="0"/>
    <xf borderId="0" fillId="0" fontId="9" numFmtId="0"/>
    <xf borderId="0" fillId="0" fontId="66" numFmtId="0">
      <alignment vertical="center"/>
    </xf>
    <xf borderId="0" fillId="0" fontId="9" numFmtId="0"/>
    <xf borderId="0" fillId="0" fontId="9" numFmtId="0"/>
    <xf borderId="0" fillId="0" fontId="66" numFmtId="0">
      <alignment vertical="center"/>
    </xf>
    <xf borderId="0" fillId="0" fontId="9" numFmtId="0"/>
    <xf borderId="0" fillId="0" fontId="9" numFmtId="0"/>
    <xf borderId="0" fillId="0" fontId="9" numFmtId="0">
      <alignment vertical="center"/>
    </xf>
    <xf borderId="0" fillId="0" fontId="9" numFmtId="0"/>
    <xf borderId="0" fillId="0" fontId="9" numFmtId="0"/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9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/>
    <xf borderId="0" fillId="0" fontId="9" numFmtId="0"/>
    <xf borderId="0" fillId="0" fontId="9" numFmtId="0"/>
    <xf borderId="0" fillId="0" fontId="8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82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87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9" numFmtId="0"/>
    <xf borderId="0" fillId="0" fontId="9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6" numFmtId="0">
      <alignment vertical="center"/>
    </xf>
    <xf borderId="0" fillId="0" fontId="9" numFmtId="0"/>
    <xf borderId="0" fillId="0" fontId="9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82" numFmtId="0">
      <alignment vertical="center"/>
    </xf>
    <xf borderId="0" fillId="0" fontId="9" numFmtId="0"/>
    <xf borderId="0" fillId="0" fontId="9" numFmtId="0">
      <alignment vertical="center"/>
    </xf>
    <xf borderId="0" fillId="0" fontId="82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9" numFmtId="0">
      <alignment vertical="center"/>
    </xf>
    <xf borderId="0" fillId="0" fontId="87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2" numFmtId="0"/>
    <xf borderId="0" fillId="0" fontId="87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borderId="0" fillId="0" fontId="9" numFmtId="0"/>
  </cellStyleXfs>
  <cellXfs count="56">
    <xf borderId="0" fillId="0" fontId="0" numFmtId="0" xfId="0">
      <alignment vertical="center"/>
    </xf>
    <xf applyFont="1" borderId="0" fillId="0" fontId="4" numFmtId="0" xfId="1">
      <alignment vertical="center"/>
    </xf>
    <xf applyFont="1" borderId="0" fillId="0" fontId="10" numFmtId="0" xfId="1">
      <alignment vertical="center"/>
    </xf>
    <xf applyFont="1" applyNumberFormat="1" borderId="0" fillId="0" fontId="4" numFmtId="0" xfId="1">
      <alignment vertical="center"/>
    </xf>
    <xf applyFont="1" applyNumberFormat="1" borderId="0" fillId="0" fontId="2" numFmtId="0" xfId="1">
      <alignment vertical="center"/>
    </xf>
    <xf applyBorder="1" applyFill="1" applyFont="1" borderId="1" fillId="0" fontId="2" numFmtId="0" xfId="1">
      <alignment vertical="center"/>
    </xf>
    <xf applyBorder="1" applyFill="1" applyFont="1" borderId="2" fillId="0" fontId="2" numFmtId="0" xfId="1">
      <alignment vertical="center"/>
    </xf>
    <xf applyBorder="1" applyFill="1" applyFont="1" applyNumberFormat="1" borderId="2" fillId="0" fontId="2" numFmtId="0" xfId="1">
      <alignment vertical="center"/>
    </xf>
    <xf applyAlignment="1" applyBorder="1" applyFill="1" applyFont="1" borderId="9" fillId="0" fontId="7" numFmtId="0" xfId="1">
      <alignment horizontal="center" vertical="center"/>
    </xf>
    <xf applyAlignment="1" applyBorder="1" applyFill="1" applyFont="1" applyNumberFormat="1" borderId="9" fillId="0" fontId="7" numFmtId="0" xfId="1">
      <alignment horizontal="center" vertical="center"/>
    </xf>
    <xf applyAlignment="1" applyBorder="1" applyFill="1" applyFont="1" applyNumberFormat="1" borderId="10" fillId="0" fontId="7" numFmtId="0" xfId="1">
      <alignment horizontal="center" vertical="center"/>
    </xf>
    <xf applyAlignment="1" applyBorder="1" applyFill="1" applyFont="1" borderId="11" fillId="0" fontId="7" numFmtId="0" xfId="1">
      <alignment horizontal="center" vertical="center"/>
    </xf>
    <xf applyAlignment="1" applyBorder="1" applyFill="1" applyFont="1" borderId="1" fillId="0" fontId="7" numFmtId="0" xfId="1">
      <alignment horizontal="center" vertical="center"/>
    </xf>
    <xf applyAlignment="1" applyBorder="1" applyFill="1" applyFont="1" borderId="10" fillId="0" fontId="7" numFmtId="0" xfId="1">
      <alignment horizontal="center" vertical="center"/>
    </xf>
    <xf applyAlignment="1" applyBorder="1" applyFill="1" applyFont="1" applyNumberFormat="1" borderId="9" fillId="0" fontId="7" numFmtId="49" xfId="2">
      <alignment horizontal="center" vertical="center"/>
    </xf>
    <xf applyAlignment="1" applyBorder="1" applyFill="1" applyFont="1" borderId="12" fillId="0" fontId="2" numFmtId="0" xfId="1">
      <alignment horizontal="center" vertical="center"/>
    </xf>
    <xf applyAlignment="1" applyBorder="1" applyFill="1" applyFont="1" applyNumberFormat="1" borderId="12" fillId="0" fontId="2" numFmtId="0" xfId="1">
      <alignment horizontal="center" vertical="center"/>
    </xf>
    <xf applyAlignment="1" applyBorder="1" applyFill="1" applyFont="1" applyNumberFormat="1" borderId="13" fillId="0" fontId="7" numFmtId="0" xfId="1">
      <alignment horizontal="center" vertical="center"/>
    </xf>
    <xf applyAlignment="1" applyBorder="1" applyFill="1" applyFont="1" borderId="14" fillId="0" fontId="7" numFmtId="0" xfId="1">
      <alignment horizontal="center" vertical="center"/>
    </xf>
    <xf applyAlignment="1" applyBorder="1" applyFill="1" applyFont="1" applyNumberFormat="1" borderId="12" fillId="0" fontId="7" numFmtId="49" xfId="2">
      <alignment horizontal="center" vertical="center"/>
    </xf>
    <xf applyAlignment="1" applyBorder="1" applyFill="1" applyFont="1" applyNumberFormat="1" borderId="4" fillId="0" fontId="7" numFmtId="49" xfId="2">
      <alignment horizontal="center" vertical="center"/>
    </xf>
    <xf applyAlignment="1" applyBorder="1" applyFill="1" applyFont="1" applyNumberFormat="1" borderId="13" fillId="0" fontId="2" numFmtId="49" xfId="2">
      <alignment horizontal="center" vertical="center"/>
    </xf>
    <xf applyAlignment="1" applyBorder="1" applyFill="1" applyFont="1" applyNumberFormat="1" borderId="14" fillId="0" fontId="2" numFmtId="49" xfId="2">
      <alignment horizontal="center" vertical="center"/>
    </xf>
    <xf applyAlignment="1" applyBorder="1" applyFill="1" applyFont="1" applyNumberFormat="1" borderId="12" fillId="0" fontId="2" numFmtId="49" xfId="2">
      <alignment horizontal="center" vertical="center"/>
    </xf>
    <xf applyAlignment="1" applyBorder="1" applyFill="1" applyFont="1" borderId="15" fillId="0" fontId="2" numFmtId="0" xfId="1">
      <alignment horizontal="right" vertical="center"/>
    </xf>
    <xf applyAlignment="1" applyBorder="1" applyFill="1" applyFont="1" borderId="6" fillId="0" fontId="2" numFmtId="0" xfId="1">
      <alignment horizontal="center" vertical="center"/>
    </xf>
    <xf applyAlignment="1" applyBorder="1" applyFill="1" applyFont="1" borderId="8" fillId="0" fontId="2" numFmtId="0" xfId="1">
      <alignment horizontal="center" vertical="center"/>
    </xf>
    <xf applyAlignment="1" applyBorder="1" applyFill="1" applyFont="1" applyNumberFormat="1" borderId="15" fillId="0" fontId="2" numFmtId="0" xfId="1">
      <alignment horizontal="right" vertical="center"/>
    </xf>
    <xf applyAlignment="1" applyBorder="1" applyFill="1" applyFont="1" applyNumberFormat="1" borderId="16" fillId="0" fontId="2" numFmtId="0" xfId="1">
      <alignment horizontal="right" vertical="center"/>
    </xf>
    <xf applyAlignment="1" applyBorder="1" applyFill="1" applyFont="1" applyNumberFormat="1" borderId="17" fillId="0" fontId="2" numFmtId="0" xfId="1">
      <alignment horizontal="right" vertical="center"/>
    </xf>
    <xf applyAlignment="1" applyBorder="1" applyFill="1" applyFont="1" applyNumberFormat="1" borderId="15" fillId="0" fontId="11" numFmtId="49" xfId="2">
      <alignment horizontal="right"/>
    </xf>
    <xf applyAlignment="1" applyBorder="1" applyFill="1" applyFont="1" applyNumberFormat="1" borderId="16" fillId="0" fontId="11" numFmtId="49" xfId="2">
      <alignment horizontal="right"/>
    </xf>
    <xf applyAlignment="1" applyBorder="1" applyFill="1" applyFont="1" applyNumberFormat="1" borderId="17" fillId="0" fontId="11" numFmtId="49" xfId="2">
      <alignment horizontal="right"/>
    </xf>
    <xf applyAlignment="1" applyBorder="1" applyFill="1" applyFont="1" applyNumberFormat="1" borderId="18" fillId="0" fontId="7" numFmtId="189" xfId="2">
      <alignment horizontal="right" vertical="center"/>
    </xf>
    <xf applyAlignment="1" applyBorder="1" applyFill="1" applyFont="1" applyNumberFormat="1" borderId="21" fillId="0" fontId="7" numFmtId="189" xfId="2">
      <alignment horizontal="right" vertical="center"/>
    </xf>
    <xf applyAlignment="1" applyBorder="1" applyFill="1" applyFont="1" applyNumberFormat="1" borderId="19" fillId="0" fontId="7" numFmtId="4" xfId="2">
      <alignment horizontal="right" vertical="center"/>
    </xf>
    <xf applyAlignment="1" applyBorder="1" applyFill="1" applyFont="1" applyNumberFormat="1" borderId="18" fillId="0" fontId="7" numFmtId="4" xfId="2">
      <alignment horizontal="right" vertical="center"/>
    </xf>
    <xf applyAlignment="1" applyBorder="1" applyFill="1" applyFont="1" applyNumberFormat="1" borderId="18" fillId="0" fontId="7" numFmtId="3" xfId="2">
      <alignment horizontal="right" vertical="center"/>
    </xf>
    <xf applyAlignment="1" applyBorder="1" applyFill="1" applyFont="1" applyNumberFormat="1" borderId="18" fillId="0" fontId="7" numFmtId="49" xfId="1">
      <alignment horizontal="left" vertical="center"/>
    </xf>
    <xf applyAlignment="1" applyBorder="1" applyFill="1" applyFont="1" applyNumberFormat="1" borderId="19" fillId="0" fontId="7" numFmtId="49" xfId="1">
      <alignment horizontal="left" vertical="center"/>
    </xf>
    <xf applyAlignment="1" applyBorder="1" applyFill="1" applyFont="1" applyNumberFormat="1" borderId="20" fillId="0" fontId="7" numFmtId="49" xfId="1">
      <alignment horizontal="left" vertical="center"/>
    </xf>
    <xf applyAlignment="1" applyBorder="1" applyFill="1" applyFont="1" applyNumberFormat="1" borderId="20" fillId="0" fontId="7" numFmtId="49" xfId="2">
      <alignment horizontal="right" vertical="center"/>
    </xf>
    <xf applyAlignment="1" applyBorder="1" applyFill="1" applyFont="1" borderId="2" fillId="0" fontId="2" numFmtId="0" xfId="1">
      <alignment horizontal="left" vertical="top" wrapText="1"/>
    </xf>
    <xf applyAlignment="1" applyBorder="1" applyFill="1" applyFont="1" borderId="3" fillId="0" fontId="2" numFmtId="0" xfId="1">
      <alignment horizontal="left" vertical="top" wrapText="1"/>
    </xf>
    <xf applyAlignment="1" applyBorder="1" applyFill="1" applyFont="1" borderId="0" fillId="0" fontId="2" numFmtId="0" xfId="1">
      <alignment horizontal="left" vertical="top" wrapText="1"/>
    </xf>
    <xf applyAlignment="1" applyBorder="1" applyFill="1" applyFont="1" borderId="5" fillId="0" fontId="2" numFmtId="0" xfId="1">
      <alignment horizontal="left" vertical="top" wrapText="1"/>
    </xf>
    <xf applyAlignment="1" applyBorder="1" applyFill="1" applyFont="1" borderId="7" fillId="0" fontId="2" numFmtId="0" xfId="1">
      <alignment horizontal="left" vertical="top" wrapText="1"/>
    </xf>
    <xf applyAlignment="1" applyBorder="1" applyFill="1" applyFont="1" borderId="8" fillId="0" fontId="2" numFmtId="0" xfId="1">
      <alignment horizontal="left" vertical="top" wrapText="1"/>
    </xf>
    <xf applyAlignment="1" applyBorder="1" applyFill="1" applyFont="1" borderId="4" fillId="0" fontId="5" numFmtId="0" xfId="1">
      <alignment horizontal="center" vertical="center"/>
    </xf>
    <xf applyAlignment="1" applyBorder="1" applyFill="1" applyFont="1" borderId="0" fillId="0" fontId="5" numFmtId="0" xfId="1">
      <alignment horizontal="center" vertical="center"/>
    </xf>
    <xf applyAlignment="1" applyBorder="1" applyFill="1" applyFont="1" borderId="6" fillId="0" fontId="6" numFmtId="0" xfId="1">
      <alignment horizontal="center" vertical="center"/>
    </xf>
    <xf applyAlignment="1" applyBorder="1" applyFill="1" applyFont="1" borderId="7" fillId="0" fontId="6" numFmtId="0" xfId="1">
      <alignment horizontal="center" vertical="center"/>
    </xf>
    <xf applyAlignment="1" applyBorder="1" applyFill="1" applyFont="1" borderId="1" fillId="0" fontId="7" numFmtId="0" xfId="1">
      <alignment horizontal="center" vertical="center"/>
    </xf>
    <xf applyAlignment="1" applyBorder="1" applyFill="1" applyFont="1" borderId="3" fillId="0" fontId="7" numFmtId="0" xfId="1">
      <alignment horizontal="center" vertical="center"/>
    </xf>
    <xf applyAlignment="1" applyBorder="1" applyFill="1" applyFont="1" borderId="4" fillId="0" fontId="2" numFmtId="0" xfId="1">
      <alignment horizontal="center" vertical="center"/>
    </xf>
    <xf applyAlignment="1" applyBorder="1" applyFill="1" applyFont="1" borderId="5" fillId="0" fontId="2" numFmtId="0" xfId="1">
      <alignment horizontal="center" vertical="center"/>
    </xf>
  </cellXfs>
  <cellStyles count="1938">
    <cellStyle name="_x000c_ーセン_x000c_" xfId="3"/>
    <cellStyle name="_x000d__x000a_JournalTemplate=C:\COMFO\CTALK\JOURSTD.TPL_x000d__x000a_LbStateAddress=3 3 0 251 1 89 2 311_x000d__x000a_LbStateJou" xfId="4"/>
    <cellStyle name="0,0_x000d__x000a_NA_x000d__x000a_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アクセント 1 2" xfId="12"/>
    <cellStyle name="20% - アクセント 1 3" xfId="13"/>
    <cellStyle name="20% - アクセント 1 4" xfId="14"/>
    <cellStyle name="20% - アクセント 1 5" xfId="15"/>
    <cellStyle name="20% - アクセント 1 6" xfId="16"/>
    <cellStyle name="20% - アクセント 1 7" xfId="17"/>
    <cellStyle name="20% - アクセント 1 8" xfId="18"/>
    <cellStyle name="20% - アクセント 1 9" xfId="19"/>
    <cellStyle name="20% - アクセント 2 2" xfId="20"/>
    <cellStyle name="20% - アクセント 2 3" xfId="21"/>
    <cellStyle name="20% - アクセント 2 4" xfId="22"/>
    <cellStyle name="20% - アクセント 2 5" xfId="23"/>
    <cellStyle name="20% - アクセント 2 6" xfId="24"/>
    <cellStyle name="20% - アクセント 2 7" xfId="25"/>
    <cellStyle name="20% - アクセント 2 8" xfId="26"/>
    <cellStyle name="20% - アクセント 2 9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3 7" xfId="33"/>
    <cellStyle name="20% - アクセント 3 8" xfId="34"/>
    <cellStyle name="20% - アクセント 3 9" xfId="35"/>
    <cellStyle name="20% - アクセント 4 2" xfId="36"/>
    <cellStyle name="20% - アクセント 4 3" xfId="37"/>
    <cellStyle name="20% - アクセント 4 4" xfId="38"/>
    <cellStyle name="20% - アクセント 4 5" xfId="39"/>
    <cellStyle name="20% - アクセント 4 6" xfId="40"/>
    <cellStyle name="20% - アクセント 4 7" xfId="41"/>
    <cellStyle name="20% - アクセント 4 8" xfId="42"/>
    <cellStyle name="20% - アクセント 4 9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5 8" xfId="50"/>
    <cellStyle name="20% - アクセント 5 9" xfId="51"/>
    <cellStyle name="20% - アクセント 6 2" xfId="52"/>
    <cellStyle name="20% - アクセント 6 3" xfId="53"/>
    <cellStyle name="20% - アクセント 6 4" xfId="54"/>
    <cellStyle name="20% - アクセント 6 5" xfId="55"/>
    <cellStyle name="20% - アクセント 6 6" xfId="56"/>
    <cellStyle name="20% - アクセント 6 7" xfId="57"/>
    <cellStyle name="20% - アクセント 6 8" xfId="58"/>
    <cellStyle name="20% - アクセント 6 9" xfId="59"/>
    <cellStyle name="40% - Accent1" xfId="60"/>
    <cellStyle name="40% - Accent2" xfId="61"/>
    <cellStyle name="40% - Accent3" xfId="62"/>
    <cellStyle name="40% - Accent4" xfId="63"/>
    <cellStyle name="40% - Accent5" xfId="64"/>
    <cellStyle name="40% - Accent6" xfId="65"/>
    <cellStyle name="40% - アクセント 1 2" xfId="66"/>
    <cellStyle name="40% - アクセント 1 3" xfId="67"/>
    <cellStyle name="40% - アクセント 1 4" xfId="68"/>
    <cellStyle name="40% - アクセント 1 5" xfId="69"/>
    <cellStyle name="40% - アクセント 1 6" xfId="70"/>
    <cellStyle name="40% - アクセント 1 7" xfId="71"/>
    <cellStyle name="40% - アクセント 1 8" xfId="72"/>
    <cellStyle name="40% - アクセント 1 9" xfId="73"/>
    <cellStyle name="40% - アクセント 2 2" xfId="74"/>
    <cellStyle name="40% - アクセント 2 3" xfId="75"/>
    <cellStyle name="40% - アクセント 2 4" xfId="76"/>
    <cellStyle name="40% - アクセント 2 5" xfId="77"/>
    <cellStyle name="40% - アクセント 2 6" xfId="78"/>
    <cellStyle name="40% - アクセント 2 7" xfId="79"/>
    <cellStyle name="40% - アクセント 2 8" xfId="80"/>
    <cellStyle name="40% - アクセント 2 9" xfId="81"/>
    <cellStyle name="40% - アクセント 3 2" xfId="82"/>
    <cellStyle name="40% - アクセント 3 3" xfId="83"/>
    <cellStyle name="40% - アクセント 3 4" xfId="84"/>
    <cellStyle name="40% - アクセント 3 5" xfId="85"/>
    <cellStyle name="40% - アクセント 3 6" xfId="86"/>
    <cellStyle name="40% - アクセント 3 7" xfId="87"/>
    <cellStyle name="40% - アクセント 3 8" xfId="88"/>
    <cellStyle name="40% - アクセント 3 9" xfId="89"/>
    <cellStyle name="40% - アクセント 4 2" xfId="90"/>
    <cellStyle name="40% - アクセント 4 3" xfId="91"/>
    <cellStyle name="40% - アクセント 4 4" xfId="92"/>
    <cellStyle name="40% - アクセント 4 5" xfId="93"/>
    <cellStyle name="40% - アクセント 4 6" xfId="94"/>
    <cellStyle name="40% - アクセント 4 7" xfId="95"/>
    <cellStyle name="40% - アクセント 4 8" xfId="96"/>
    <cellStyle name="40% - アクセント 4 9" xfId="97"/>
    <cellStyle name="40% - アクセント 5 2" xfId="98"/>
    <cellStyle name="40% - アクセント 5 3" xfId="99"/>
    <cellStyle name="40% - アクセント 5 4" xfId="100"/>
    <cellStyle name="40% - アクセント 5 5" xfId="101"/>
    <cellStyle name="40% - アクセント 5 6" xfId="102"/>
    <cellStyle name="40% - アクセント 5 7" xfId="103"/>
    <cellStyle name="40% - アクセント 5 8" xfId="104"/>
    <cellStyle name="40% - アクセント 5 9" xfId="105"/>
    <cellStyle name="40% - アクセント 6 2" xfId="106"/>
    <cellStyle name="40% - アクセント 6 3" xfId="107"/>
    <cellStyle name="40% - アクセント 6 4" xfId="108"/>
    <cellStyle name="40% - アクセント 6 5" xfId="109"/>
    <cellStyle name="40% - アクセント 6 6" xfId="110"/>
    <cellStyle name="40% - アクセント 6 7" xfId="111"/>
    <cellStyle name="40% - アクセント 6 8" xfId="112"/>
    <cellStyle name="40% - アクセント 6 9" xfId="113"/>
    <cellStyle name="60% - Accent1" xfId="114"/>
    <cellStyle name="60% - Accent2" xfId="115"/>
    <cellStyle name="60% - Accent3" xfId="116"/>
    <cellStyle name="60% - Accent4" xfId="117"/>
    <cellStyle name="60% - Accent5" xfId="118"/>
    <cellStyle name="60% - Accent6" xfId="119"/>
    <cellStyle name="60% - アクセント 1 2" xfId="120"/>
    <cellStyle name="60% - アクセント 1 3" xfId="121"/>
    <cellStyle name="60% - アクセント 1 4" xfId="122"/>
    <cellStyle name="60% - アクセント 1 5" xfId="123"/>
    <cellStyle name="60% - アクセント 1 6" xfId="124"/>
    <cellStyle name="60% - アクセント 1 7" xfId="125"/>
    <cellStyle name="60% - アクセント 1 8" xfId="126"/>
    <cellStyle name="60% - アクセント 1 9" xfId="127"/>
    <cellStyle name="60% - アクセント 2 2" xfId="128"/>
    <cellStyle name="60% - アクセント 2 3" xfId="129"/>
    <cellStyle name="60% - アクセント 2 4" xfId="130"/>
    <cellStyle name="60% - アクセント 2 5" xfId="131"/>
    <cellStyle name="60% - アクセント 2 6" xfId="132"/>
    <cellStyle name="60% - アクセント 2 7" xfId="133"/>
    <cellStyle name="60% - アクセント 2 8" xfId="134"/>
    <cellStyle name="60% - アクセント 2 9" xfId="135"/>
    <cellStyle name="60% - アクセント 3 2" xfId="136"/>
    <cellStyle name="60% - アクセント 3 3" xfId="137"/>
    <cellStyle name="60% - アクセント 3 4" xfId="138"/>
    <cellStyle name="60% - アクセント 3 5" xfId="139"/>
    <cellStyle name="60% - アクセント 3 6" xfId="140"/>
    <cellStyle name="60% - アクセント 3 7" xfId="141"/>
    <cellStyle name="60% - アクセント 3 8" xfId="142"/>
    <cellStyle name="60% - アクセント 3 9" xfId="143"/>
    <cellStyle name="60% - アクセント 4 2" xfId="144"/>
    <cellStyle name="60% - アクセント 4 3" xfId="145"/>
    <cellStyle name="60% - アクセント 4 4" xfId="146"/>
    <cellStyle name="60% - アクセント 4 5" xfId="147"/>
    <cellStyle name="60% - アクセント 4 6" xfId="148"/>
    <cellStyle name="60% - アクセント 4 7" xfId="149"/>
    <cellStyle name="60% - アクセント 4 8" xfId="150"/>
    <cellStyle name="60% - アクセント 4 9" xfId="151"/>
    <cellStyle name="60% - アクセント 5 2" xfId="152"/>
    <cellStyle name="60% - アクセント 5 3" xfId="153"/>
    <cellStyle name="60% - アクセント 5 4" xfId="154"/>
    <cellStyle name="60% - アクセント 5 5" xfId="155"/>
    <cellStyle name="60% - アクセント 5 6" xfId="156"/>
    <cellStyle name="60% - アクセント 5 7" xfId="157"/>
    <cellStyle name="60% - アクセント 5 8" xfId="158"/>
    <cellStyle name="60% - アクセント 5 9" xfId="159"/>
    <cellStyle name="60% - アクセント 6 2" xfId="160"/>
    <cellStyle name="60% - アクセント 6 3" xfId="161"/>
    <cellStyle name="60% - アクセント 6 4" xfId="162"/>
    <cellStyle name="60% - アクセント 6 5" xfId="163"/>
    <cellStyle name="60% - アクセント 6 6" xfId="164"/>
    <cellStyle name="60% - アクセント 6 7" xfId="165"/>
    <cellStyle name="60% - アクセント 6 8" xfId="166"/>
    <cellStyle name="60% - アクセント 6 9" xfId="167"/>
    <cellStyle name="Accent1" xfId="168"/>
    <cellStyle name="Accent2" xfId="169"/>
    <cellStyle name="Accent3" xfId="170"/>
    <cellStyle name="Accent4" xfId="171"/>
    <cellStyle name="Accent5" xfId="172"/>
    <cellStyle name="Accent6" xfId="173"/>
    <cellStyle name="args.style" xfId="174"/>
    <cellStyle name="B10" xfId="175"/>
    <cellStyle name="Bad" xfId="176"/>
    <cellStyle name="Body" xfId="177"/>
    <cellStyle name="Calc Currency (0)" xfId="178"/>
    <cellStyle name="Calc Currency (0) 2" xfId="179"/>
    <cellStyle name="Calculation" xfId="180"/>
    <cellStyle name="Calculation 2" xfId="181"/>
    <cellStyle name="Calculation 2 2" xfId="182"/>
    <cellStyle name="Calculation 2 2 2" xfId="183"/>
    <cellStyle name="Calculation 2 3" xfId="184"/>
    <cellStyle name="Calculation 2 3 2" xfId="185"/>
    <cellStyle name="Calculation 2 4" xfId="186"/>
    <cellStyle name="Calculation 2 4 2" xfId="187"/>
    <cellStyle name="Calculation 2 5" xfId="188"/>
    <cellStyle name="Calculation 2 5 2" xfId="189"/>
    <cellStyle name="Calculation 2 6" xfId="190"/>
    <cellStyle name="Calculation 2 6 2" xfId="191"/>
    <cellStyle name="Calculation 2 7" xfId="192"/>
    <cellStyle name="Calculation 3" xfId="193"/>
    <cellStyle name="Calculation 3 2" xfId="194"/>
    <cellStyle name="Calculation 4" xfId="195"/>
    <cellStyle name="Check Cell" xfId="196"/>
    <cellStyle name="Column Heading" xfId="197"/>
    <cellStyle name="Comma [0]_laroux" xfId="198"/>
    <cellStyle name="Comma_laroux" xfId="199"/>
    <cellStyle name="Currency [0]_laroux" xfId="200"/>
    <cellStyle name="Currency_laroux" xfId="201"/>
    <cellStyle name="entry" xfId="202"/>
    <cellStyle name="Explanatory Text" xfId="203"/>
    <cellStyle name="Good" xfId="204"/>
    <cellStyle name="Grey" xfId="205"/>
    <cellStyle name="Head 1" xfId="206"/>
    <cellStyle name="Header1" xfId="207"/>
    <cellStyle name="Header2" xfId="208"/>
    <cellStyle name="Header2 2" xfId="209"/>
    <cellStyle name="Header2 2 2" xfId="210"/>
    <cellStyle name="Header2 2 2 2" xfId="211"/>
    <cellStyle name="Header2 2 2 3" xfId="212"/>
    <cellStyle name="Header2 2 2 4" xfId="213"/>
    <cellStyle name="Header2 2 2 5" xfId="214"/>
    <cellStyle name="Header2 2 2 6" xfId="215"/>
    <cellStyle name="Header2 2 2 7" xfId="216"/>
    <cellStyle name="Header2 2 2 7 2" xfId="217"/>
    <cellStyle name="Header2 2 3" xfId="218"/>
    <cellStyle name="Header2 2 3 2" xfId="219"/>
    <cellStyle name="Header2 2 3 3" xfId="220"/>
    <cellStyle name="Header2 3" xfId="221"/>
    <cellStyle name="Header2 3 2" xfId="222"/>
    <cellStyle name="Header2 3 2 2" xfId="223"/>
    <cellStyle name="Header2 3 2 3" xfId="224"/>
    <cellStyle name="Header2 3 2 4" xfId="225"/>
    <cellStyle name="Header2 3 2 5" xfId="226"/>
    <cellStyle name="Header2 3 2 6" xfId="227"/>
    <cellStyle name="Header2 3 2 7" xfId="228"/>
    <cellStyle name="Header2 3 2 7 2" xfId="229"/>
    <cellStyle name="Header2 3 3" xfId="230"/>
    <cellStyle name="Header2 3 4" xfId="231"/>
    <cellStyle name="Header2 3 5" xfId="232"/>
    <cellStyle name="Header2 3 6" xfId="233"/>
    <cellStyle name="Header2 3 7" xfId="234"/>
    <cellStyle name="Header2 3 8" xfId="235"/>
    <cellStyle name="Header2 3 9" xfId="236"/>
    <cellStyle name="Header2 3 9 2" xfId="237"/>
    <cellStyle name="Header2 3 9 3" xfId="238"/>
    <cellStyle name="Header2 4" xfId="239"/>
    <cellStyle name="Header2 4 2" xfId="240"/>
    <cellStyle name="Header2 4 3" xfId="241"/>
    <cellStyle name="Header2 4 4" xfId="242"/>
    <cellStyle name="Header2 4 5" xfId="243"/>
    <cellStyle name="Header2 4 6" xfId="244"/>
    <cellStyle name="Header2 4 7" xfId="245"/>
    <cellStyle name="Header2 4 7 2" xfId="246"/>
    <cellStyle name="Header2 5" xfId="247"/>
    <cellStyle name="Header2 6" xfId="248"/>
    <cellStyle name="Header2 7" xfId="249"/>
    <cellStyle name="Header2 7 2" xfId="250"/>
    <cellStyle name="Header2 7 3" xfId="251"/>
    <cellStyle name="Heading 1" xfId="252"/>
    <cellStyle name="Heading 2" xfId="253"/>
    <cellStyle name="Heading 3" xfId="254"/>
    <cellStyle name="Heading 4" xfId="255"/>
    <cellStyle name="IBM(401K)" xfId="256"/>
    <cellStyle name="Input" xfId="257"/>
    <cellStyle name="Input [yellow]" xfId="258"/>
    <cellStyle name="Input [yellow] 2" xfId="259"/>
    <cellStyle name="Input [yellow] 2 2" xfId="260"/>
    <cellStyle name="Input [yellow] 2 2 2" xfId="261"/>
    <cellStyle name="Input [yellow] 2 2 3" xfId="262"/>
    <cellStyle name="Input [yellow] 2 2 4" xfId="263"/>
    <cellStyle name="Input [yellow] 2 2 5" xfId="264"/>
    <cellStyle name="Input [yellow] 2 2 6" xfId="265"/>
    <cellStyle name="Input [yellow] 2 2 7" xfId="266"/>
    <cellStyle name="Input [yellow] 2 2 8" xfId="267"/>
    <cellStyle name="Input [yellow] 2 2 9" xfId="268"/>
    <cellStyle name="Input [yellow] 2 3" xfId="269"/>
    <cellStyle name="Input [yellow] 2 3 2" xfId="270"/>
    <cellStyle name="Input [yellow] 2 3 3" xfId="271"/>
    <cellStyle name="Input [yellow] 3" xfId="272"/>
    <cellStyle name="Input [yellow] 3 2" xfId="273"/>
    <cellStyle name="Input [yellow] 3 2 2" xfId="274"/>
    <cellStyle name="Input [yellow] 3 2 3" xfId="275"/>
    <cellStyle name="Input [yellow] 3 2 4" xfId="276"/>
    <cellStyle name="Input [yellow] 3 2 5" xfId="277"/>
    <cellStyle name="Input [yellow] 3 2 6" xfId="278"/>
    <cellStyle name="Input [yellow] 3 2 7" xfId="279"/>
    <cellStyle name="Input [yellow] 3 2 8" xfId="280"/>
    <cellStyle name="Input [yellow] 3 2 9" xfId="281"/>
    <cellStyle name="Input [yellow] 3 3" xfId="282"/>
    <cellStyle name="Input [yellow] 3 4" xfId="283"/>
    <cellStyle name="Input [yellow] 3 5" xfId="284"/>
    <cellStyle name="Input [yellow] 3 6" xfId="285"/>
    <cellStyle name="Input [yellow] 3 7" xfId="286"/>
    <cellStyle name="Input [yellow] 3 8" xfId="287"/>
    <cellStyle name="Input [yellow] 3 9" xfId="288"/>
    <cellStyle name="Input [yellow] 3 9 2" xfId="289"/>
    <cellStyle name="Input [yellow] 3 9 3" xfId="290"/>
    <cellStyle name="Input [yellow] 4" xfId="291"/>
    <cellStyle name="Input [yellow] 4 2" xfId="292"/>
    <cellStyle name="Input [yellow] 4 3" xfId="293"/>
    <cellStyle name="Input [yellow] 4 4" xfId="294"/>
    <cellStyle name="Input [yellow] 4 5" xfId="295"/>
    <cellStyle name="Input [yellow] 4 6" xfId="296"/>
    <cellStyle name="Input [yellow] 4 7" xfId="297"/>
    <cellStyle name="Input [yellow] 4 8" xfId="298"/>
    <cellStyle name="Input [yellow] 4 8 2" xfId="299"/>
    <cellStyle name="Input [yellow] 4 8 3" xfId="300"/>
    <cellStyle name="Input [yellow] 5" xfId="301"/>
    <cellStyle name="Input [yellow] 6" xfId="302"/>
    <cellStyle name="Input [yellow] 7" xfId="303"/>
    <cellStyle name="Input [yellow] 7 2" xfId="304"/>
    <cellStyle name="Input [yellow] 7 3" xfId="305"/>
    <cellStyle name="Input 10" xfId="306"/>
    <cellStyle name="Input 10 2" xfId="307"/>
    <cellStyle name="Input 11" xfId="308"/>
    <cellStyle name="Input 11 2" xfId="309"/>
    <cellStyle name="Input 12" xfId="310"/>
    <cellStyle name="Input 12 2" xfId="311"/>
    <cellStyle name="Input 13" xfId="312"/>
    <cellStyle name="Input 13 2" xfId="313"/>
    <cellStyle name="Input 14" xfId="314"/>
    <cellStyle name="Input 14 2" xfId="315"/>
    <cellStyle name="Input 15" xfId="316"/>
    <cellStyle name="Input 15 2" xfId="317"/>
    <cellStyle name="Input 16" xfId="318"/>
    <cellStyle name="Input 16 2" xfId="319"/>
    <cellStyle name="Input 17" xfId="320"/>
    <cellStyle name="Input 17 2" xfId="321"/>
    <cellStyle name="Input 18" xfId="322"/>
    <cellStyle name="Input 19" xfId="323"/>
    <cellStyle name="Input 2" xfId="324"/>
    <cellStyle name="Input 2 2" xfId="325"/>
    <cellStyle name="Input 2 2 2" xfId="326"/>
    <cellStyle name="Input 2 3" xfId="327"/>
    <cellStyle name="Input 2 3 2" xfId="328"/>
    <cellStyle name="Input 2 4" xfId="329"/>
    <cellStyle name="Input 2 4 2" xfId="330"/>
    <cellStyle name="Input 2 5" xfId="331"/>
    <cellStyle name="Input 2 5 2" xfId="332"/>
    <cellStyle name="Input 2 6" xfId="333"/>
    <cellStyle name="Input 2 6 2" xfId="334"/>
    <cellStyle name="Input 2 7" xfId="335"/>
    <cellStyle name="Input 20" xfId="336"/>
    <cellStyle name="Input 21" xfId="337"/>
    <cellStyle name="Input 22" xfId="338"/>
    <cellStyle name="Input 23" xfId="339"/>
    <cellStyle name="Input 24" xfId="340"/>
    <cellStyle name="Input 25" xfId="341"/>
    <cellStyle name="Input 26" xfId="342"/>
    <cellStyle name="Input 3" xfId="343"/>
    <cellStyle name="Input 3 2" xfId="344"/>
    <cellStyle name="Input 4" xfId="345"/>
    <cellStyle name="Input 4 2" xfId="346"/>
    <cellStyle name="Input 5" xfId="347"/>
    <cellStyle name="Input 5 2" xfId="348"/>
    <cellStyle name="Input 6" xfId="349"/>
    <cellStyle name="Input 6 2" xfId="350"/>
    <cellStyle name="Input 7" xfId="351"/>
    <cellStyle name="Input 7 2" xfId="352"/>
    <cellStyle name="Input 8" xfId="353"/>
    <cellStyle name="Input 8 2" xfId="354"/>
    <cellStyle name="Input 9" xfId="355"/>
    <cellStyle name="Input 9 2" xfId="356"/>
    <cellStyle name="J401K" xfId="357"/>
    <cellStyle name="Linked Cell" xfId="358"/>
    <cellStyle name="Millares [0]_Compra" xfId="359"/>
    <cellStyle name="Millares_Compra" xfId="360"/>
    <cellStyle name="Moneda [0]_Compra" xfId="361"/>
    <cellStyle name="Moneda_Compra" xfId="362"/>
    <cellStyle name="Neutral" xfId="363"/>
    <cellStyle name="no dec" xfId="364"/>
    <cellStyle name="Normal - Style1" xfId="365"/>
    <cellStyle name="Normal - Style1 2" xfId="366"/>
    <cellStyle name="Normal - Style1 2 2" xfId="367"/>
    <cellStyle name="Normal - Style1 2 3" xfId="368"/>
    <cellStyle name="Normal_#18-Internet" xfId="369"/>
    <cellStyle name="Note" xfId="370"/>
    <cellStyle name="Note 2" xfId="371"/>
    <cellStyle name="Note 2 2" xfId="372"/>
    <cellStyle name="Note 2 2 2" xfId="373"/>
    <cellStyle name="Note 2 2 2 2" xfId="374"/>
    <cellStyle name="Note 2 2 3" xfId="375"/>
    <cellStyle name="Note 2 2 3 2" xfId="376"/>
    <cellStyle name="Note 2 2 4" xfId="377"/>
    <cellStyle name="Note 2 2 4 2" xfId="378"/>
    <cellStyle name="Note 2 2 5" xfId="379"/>
    <cellStyle name="Note 2 2 5 2" xfId="380"/>
    <cellStyle name="Note 2 2 6" xfId="381"/>
    <cellStyle name="Note 2 2 6 2" xfId="382"/>
    <cellStyle name="Note 2 2 7" xfId="383"/>
    <cellStyle name="Note 2 3" xfId="384"/>
    <cellStyle name="Note 2 3 2" xfId="385"/>
    <cellStyle name="Note 2 4" xfId="386"/>
    <cellStyle name="Note 3" xfId="387"/>
    <cellStyle name="Note 3 2" xfId="388"/>
    <cellStyle name="Note 3 2 2" xfId="389"/>
    <cellStyle name="Note 3 2 2 2" xfId="390"/>
    <cellStyle name="Note 3 2 3" xfId="391"/>
    <cellStyle name="Note 3 2 3 2" xfId="392"/>
    <cellStyle name="Note 3 2 4" xfId="393"/>
    <cellStyle name="Note 3 2 4 2" xfId="394"/>
    <cellStyle name="Note 3 2 5" xfId="395"/>
    <cellStyle name="Note 3 2 5 2" xfId="396"/>
    <cellStyle name="Note 3 2 6" xfId="397"/>
    <cellStyle name="Note 3 2 6 2" xfId="398"/>
    <cellStyle name="Note 3 2 7" xfId="399"/>
    <cellStyle name="Note 3 3" xfId="400"/>
    <cellStyle name="Note 3 3 2" xfId="401"/>
    <cellStyle name="Note 3 4" xfId="402"/>
    <cellStyle name="Note 3 4 2" xfId="403"/>
    <cellStyle name="Note 3 5" xfId="404"/>
    <cellStyle name="Note 3 5 2" xfId="405"/>
    <cellStyle name="Note 3 6" xfId="406"/>
    <cellStyle name="Note 3 6 2" xfId="407"/>
    <cellStyle name="Note 3 7" xfId="408"/>
    <cellStyle name="Note 3 7 2" xfId="409"/>
    <cellStyle name="Note 3 8" xfId="410"/>
    <cellStyle name="Note 4" xfId="411"/>
    <cellStyle name="Note 4 2" xfId="412"/>
    <cellStyle name="Note 4 2 2" xfId="413"/>
    <cellStyle name="Note 4 3" xfId="414"/>
    <cellStyle name="Note 4 3 2" xfId="415"/>
    <cellStyle name="Note 4 4" xfId="416"/>
    <cellStyle name="Note 4 4 2" xfId="417"/>
    <cellStyle name="Note 4 5" xfId="418"/>
    <cellStyle name="Note 4 5 2" xfId="419"/>
    <cellStyle name="Note 4 6" xfId="420"/>
    <cellStyle name="Note 4 6 2" xfId="421"/>
    <cellStyle name="Note 4 7" xfId="422"/>
    <cellStyle name="Note 5" xfId="423"/>
    <cellStyle name="Note 5 2" xfId="424"/>
    <cellStyle name="Output" xfId="425"/>
    <cellStyle name="Output 2" xfId="426"/>
    <cellStyle name="Output 2 2" xfId="427"/>
    <cellStyle name="Output 2 2 2" xfId="428"/>
    <cellStyle name="Output 2 3" xfId="429"/>
    <cellStyle name="Output 2 3 2" xfId="430"/>
    <cellStyle name="Output 2 4" xfId="431"/>
    <cellStyle name="Output 2 4 2" xfId="432"/>
    <cellStyle name="Output 2 5" xfId="433"/>
    <cellStyle name="Output 2 5 2" xfId="434"/>
    <cellStyle name="Output 2 6" xfId="435"/>
    <cellStyle name="Output 2 6 2" xfId="436"/>
    <cellStyle name="Output 2 7" xfId="437"/>
    <cellStyle name="Output 3" xfId="438"/>
    <cellStyle name="Output 3 2" xfId="439"/>
    <cellStyle name="per.style" xfId="440"/>
    <cellStyle name="Percent [2]" xfId="441"/>
    <cellStyle name="price" xfId="442"/>
    <cellStyle name="PSChar" xfId="443"/>
    <cellStyle name="PSHeading" xfId="444"/>
    <cellStyle name="QDF" xfId="445"/>
    <cellStyle name="revised" xfId="446"/>
    <cellStyle name="section" xfId="447"/>
    <cellStyle name="subhead" xfId="448"/>
    <cellStyle name="title" xfId="449"/>
    <cellStyle name="Total" xfId="450"/>
    <cellStyle name="Total 2" xfId="451"/>
    <cellStyle name="Total 2 2" xfId="452"/>
    <cellStyle name="Total 2 2 2" xfId="453"/>
    <cellStyle name="Total 2 3" xfId="454"/>
    <cellStyle name="Total 2 3 2" xfId="455"/>
    <cellStyle name="Total 2 4" xfId="456"/>
    <cellStyle name="Total 2 4 2" xfId="457"/>
    <cellStyle name="Total 2 5" xfId="458"/>
    <cellStyle name="Total 2 5 2" xfId="459"/>
    <cellStyle name="Total 2 6" xfId="460"/>
    <cellStyle name="Total 2 6 2" xfId="461"/>
    <cellStyle name="Total 2 7" xfId="462"/>
    <cellStyle name="Total 3" xfId="463"/>
    <cellStyle name="Total 3 2" xfId="464"/>
    <cellStyle name="Warning Text" xfId="465"/>
    <cellStyle name="アクセント 1 2" xfId="466"/>
    <cellStyle name="アクセント 1 3" xfId="467"/>
    <cellStyle name="アクセント 1 4" xfId="468"/>
    <cellStyle name="アクセント 1 5" xfId="469"/>
    <cellStyle name="アクセント 1 6" xfId="470"/>
    <cellStyle name="アクセント 1 7" xfId="471"/>
    <cellStyle name="アクセント 1 8" xfId="472"/>
    <cellStyle name="アクセント 1 9" xfId="473"/>
    <cellStyle name="アクセント 2 2" xfId="474"/>
    <cellStyle name="アクセント 2 3" xfId="475"/>
    <cellStyle name="アクセント 2 4" xfId="476"/>
    <cellStyle name="アクセント 2 5" xfId="477"/>
    <cellStyle name="アクセント 2 6" xfId="478"/>
    <cellStyle name="アクセント 2 7" xfId="479"/>
    <cellStyle name="アクセント 2 8" xfId="480"/>
    <cellStyle name="アクセント 2 9" xfId="481"/>
    <cellStyle name="アクセント 3 2" xfId="482"/>
    <cellStyle name="アクセント 3 3" xfId="483"/>
    <cellStyle name="アクセント 3 4" xfId="484"/>
    <cellStyle name="アクセント 3 5" xfId="485"/>
    <cellStyle name="アクセント 3 6" xfId="486"/>
    <cellStyle name="アクセント 3 7" xfId="487"/>
    <cellStyle name="アクセント 3 8" xfId="488"/>
    <cellStyle name="アクセント 3 9" xfId="489"/>
    <cellStyle name="アクセント 4 2" xfId="490"/>
    <cellStyle name="アクセント 4 3" xfId="491"/>
    <cellStyle name="アクセント 4 4" xfId="492"/>
    <cellStyle name="アクセント 4 5" xfId="493"/>
    <cellStyle name="アクセント 4 6" xfId="494"/>
    <cellStyle name="アクセント 4 7" xfId="495"/>
    <cellStyle name="アクセント 4 8" xfId="496"/>
    <cellStyle name="アクセント 4 9" xfId="497"/>
    <cellStyle name="アクセント 5 2" xfId="498"/>
    <cellStyle name="アクセント 5 3" xfId="499"/>
    <cellStyle name="アクセント 5 4" xfId="500"/>
    <cellStyle name="アクセント 5 5" xfId="501"/>
    <cellStyle name="アクセント 5 6" xfId="502"/>
    <cellStyle name="アクセント 5 7" xfId="503"/>
    <cellStyle name="アクセント 5 8" xfId="504"/>
    <cellStyle name="アクセント 5 9" xfId="505"/>
    <cellStyle name="アクセント 6 2" xfId="506"/>
    <cellStyle name="アクセント 6 3" xfId="507"/>
    <cellStyle name="アクセント 6 4" xfId="508"/>
    <cellStyle name="アクセント 6 5" xfId="509"/>
    <cellStyle name="アクセント 6 6" xfId="510"/>
    <cellStyle name="アクセント 6 7" xfId="511"/>
    <cellStyle name="アクセント 6 8" xfId="512"/>
    <cellStyle name="アクセント 6 9" xfId="513"/>
    <cellStyle name="センター" xfId="514"/>
    <cellStyle name="タイトル 2" xfId="515"/>
    <cellStyle name="タイトル 3" xfId="516"/>
    <cellStyle name="タイトル 4" xfId="517"/>
    <cellStyle name="タイトル 5" xfId="518"/>
    <cellStyle name="タイトル 6" xfId="519"/>
    <cellStyle name="タイトル 7" xfId="520"/>
    <cellStyle name="タイトル 8" xfId="521"/>
    <cellStyle name="タイトル 9" xfId="522"/>
    <cellStyle name="チェック セル 2" xfId="523"/>
    <cellStyle name="チェック セル 3" xfId="524"/>
    <cellStyle name="チェック セル 4" xfId="525"/>
    <cellStyle name="チェック セル 5" xfId="526"/>
    <cellStyle name="チェック セル 6" xfId="527"/>
    <cellStyle name="チェック セル 7" xfId="528"/>
    <cellStyle name="チェック セル 8" xfId="529"/>
    <cellStyle name="チェック セル 9" xfId="530"/>
    <cellStyle name="チャート" xfId="531"/>
    <cellStyle name="どちらでもない 2" xfId="532"/>
    <cellStyle name="どちらでもない 3" xfId="533"/>
    <cellStyle name="どちらでもない 4" xfId="534"/>
    <cellStyle name="どちらでもない 5" xfId="535"/>
    <cellStyle name="どちらでもない 6" xfId="536"/>
    <cellStyle name="どちらでもない 7" xfId="537"/>
    <cellStyle name="どちらでもない 8" xfId="538"/>
    <cellStyle name="どちらでもない 9" xfId="539"/>
    <cellStyle name="パーセント 2" xfId="540"/>
    <cellStyle name="パーセント 2 2" xfId="541"/>
    <cellStyle name="パーセント 3" xfId="542"/>
    <cellStyle name="ハイパーリンク 2" xfId="543"/>
    <cellStyle name="ハイパーリンク 2 2" xfId="544"/>
    <cellStyle name="ハイパーリンク 2 3" xfId="545"/>
    <cellStyle name="ハイパーリンク 3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2"/>
    <cellStyle name="標準 10 4" xfId="1092"/>
    <cellStyle name="標準 10 5" xfId="1093"/>
    <cellStyle name="標準 100" xfId="1094"/>
    <cellStyle name="標準 100 2" xfId="1095"/>
    <cellStyle name="標準 100 2 2" xfId="1096"/>
    <cellStyle name="標準 100 2 2 2" xfId="1097"/>
    <cellStyle name="標準 100 2 2 3" xfId="1098"/>
    <cellStyle name="標準 100 2 2 4" xfId="1099"/>
    <cellStyle name="標準 100 2 3" xfId="1100"/>
    <cellStyle name="標準 100 2 4" xfId="1101"/>
    <cellStyle name="標準 100 2 5" xfId="1102"/>
    <cellStyle name="標準 100 3" xfId="1103"/>
    <cellStyle name="標準 100 3 2" xfId="1104"/>
    <cellStyle name="標準 100 3 3" xfId="1105"/>
    <cellStyle name="標準 100 3 4" xfId="1106"/>
    <cellStyle name="標準 100 4" xfId="1107"/>
    <cellStyle name="標準 100 5" xfId="1108"/>
    <cellStyle name="標準 100 6" xfId="1109"/>
    <cellStyle name="標準 101" xfId="1110"/>
    <cellStyle name="標準 102" xfId="1111"/>
    <cellStyle name="標準 102 2" xfId="1112"/>
    <cellStyle name="標準 102 2 2" xfId="1113"/>
    <cellStyle name="標準 102 2 3" xfId="1114"/>
    <cellStyle name="標準 102 2 4" xfId="1115"/>
    <cellStyle name="標準 102 3" xfId="1116"/>
    <cellStyle name="標準 102 4" xfId="1117"/>
    <cellStyle name="標準 102 5" xfId="1118"/>
    <cellStyle name="標準 103" xfId="1119"/>
    <cellStyle name="標準 104" xfId="1120"/>
    <cellStyle name="標準 104 2" xfId="1121"/>
    <cellStyle name="標準 104 3" xfId="1122"/>
    <cellStyle name="標準 104 4" xfId="1123"/>
    <cellStyle name="標準 105" xfId="1124"/>
    <cellStyle name="標準 106" xfId="1125"/>
    <cellStyle name="標準 107" xfId="1126"/>
    <cellStyle name="標準 108" xfId="1127"/>
    <cellStyle name="標準 109" xfId="1128"/>
    <cellStyle name="標準 11" xfId="1129"/>
    <cellStyle name="標準 11 2" xfId="1130"/>
    <cellStyle name="標準 11 3" xfId="1131"/>
    <cellStyle name="標準 110" xfId="1132"/>
    <cellStyle name="標準 111" xfId="1133"/>
    <cellStyle name="標準 112" xfId="1134"/>
    <cellStyle name="標準 113" xfId="1135"/>
    <cellStyle name="標準 114" xfId="1136"/>
    <cellStyle name="標準 115" xfId="1137"/>
    <cellStyle name="標準 116" xfId="1138"/>
    <cellStyle name="標準 117" xfId="1139"/>
    <cellStyle name="標準 118" xfId="1140"/>
    <cellStyle name="標準 119" xfId="1141"/>
    <cellStyle name="標準 12" xfId="1142"/>
    <cellStyle name="標準 12 2" xfId="1143"/>
    <cellStyle name="標準 12 2 2" xfId="1144"/>
    <cellStyle name="標準 12 2 3" xfId="1145"/>
    <cellStyle name="標準 12 3" xfId="1146"/>
    <cellStyle name="標準 12 3 2" xfId="1147"/>
    <cellStyle name="標準 12 3 3" xfId="1148"/>
    <cellStyle name="標準 120" xfId="1149"/>
    <cellStyle name="標準 121" xfId="1150"/>
    <cellStyle name="標準 122" xfId="1151"/>
    <cellStyle name="標準 123" xfId="1152"/>
    <cellStyle name="標準 124" xfId="1153"/>
    <cellStyle name="標準 125" xfId="1154"/>
    <cellStyle name="標準 126" xfId="1155"/>
    <cellStyle name="標準 127" xfId="1156"/>
    <cellStyle name="標準 128" xfId="1157"/>
    <cellStyle name="標準 129" xfId="1158"/>
    <cellStyle name="標準 13" xfId="1159"/>
    <cellStyle name="標準 13 2" xfId="1160"/>
    <cellStyle name="標準 13 3" xfId="1161"/>
    <cellStyle name="標準 13 4" xfId="1162"/>
    <cellStyle name="標準 13 5" xfId="1163"/>
    <cellStyle name="標準 130" xfId="1164"/>
    <cellStyle name="標準 131" xfId="1165"/>
    <cellStyle name="標準 132" xfId="1"/>
    <cellStyle name="標準 136" xfId="1166"/>
    <cellStyle name="標準 14" xfId="1167"/>
    <cellStyle name="標準 14 2" xfId="1168"/>
    <cellStyle name="標準 14 2 2" xfId="1169"/>
    <cellStyle name="標準 14 2 3" xfId="1170"/>
    <cellStyle name="標準 14 3" xfId="1171"/>
    <cellStyle name="標準 14 4" xfId="1172"/>
    <cellStyle name="標準 15" xfId="1173"/>
    <cellStyle name="標準 15 2" xfId="1174"/>
    <cellStyle name="標準 15 2 2" xfId="1175"/>
    <cellStyle name="標準 15 2 3" xfId="1176"/>
    <cellStyle name="標準 15 3" xfId="1177"/>
    <cellStyle name="標準 15 4" xfId="1178"/>
    <cellStyle name="標準 15 5" xfId="1179"/>
    <cellStyle name="標準 15 6" xfId="1180"/>
    <cellStyle name="標準 16" xfId="1181"/>
    <cellStyle name="標準 16 2" xfId="1182"/>
    <cellStyle name="標準 16 2 2" xfId="1183"/>
    <cellStyle name="標準 16 2 3" xfId="1184"/>
    <cellStyle name="標準 16 3" xfId="1185"/>
    <cellStyle name="標準 16 4" xfId="1186"/>
    <cellStyle name="標準 16 5" xfId="1187"/>
    <cellStyle name="標準 17" xfId="1188"/>
    <cellStyle name="標準 17 2" xfId="1189"/>
    <cellStyle name="標準 17 2 2" xfId="1190"/>
    <cellStyle name="標準 17 2 3" xfId="1191"/>
    <cellStyle name="標準 17 3" xfId="1192"/>
    <cellStyle name="標準 17 4" xfId="1193"/>
    <cellStyle name="標準 17 5" xfId="1194"/>
    <cellStyle name="標準 18" xfId="1195"/>
    <cellStyle name="標準 18 2" xfId="1196"/>
    <cellStyle name="標準 18 2 2" xfId="1197"/>
    <cellStyle name="標準 18 2 3" xfId="1198"/>
    <cellStyle name="標準 18 2 4" xfId="1199"/>
    <cellStyle name="標準 18 3" xfId="1200"/>
    <cellStyle name="標準 18 4" xfId="1201"/>
    <cellStyle name="標準 18 5" xfId="1202"/>
    <cellStyle name="標準 18 6" xfId="1203"/>
    <cellStyle name="標準 19" xfId="1204"/>
    <cellStyle name="標準 19 2" xfId="1205"/>
    <cellStyle name="標準 19 3" xfId="1206"/>
    <cellStyle name="標準 2" xfId="1207"/>
    <cellStyle name="標準 2 10" xfId="1208"/>
    <cellStyle name="標準 2 11" xfId="1209"/>
    <cellStyle name="標準 2 12" xfId="1210"/>
    <cellStyle name="標準 2 13" xfId="1211"/>
    <cellStyle name="標準 2 2" xfId="1212"/>
    <cellStyle name="標準 2 2 2" xfId="1213"/>
    <cellStyle name="標準 2 2 2 2" xfId="1214"/>
    <cellStyle name="標準 2 2 2 2 2" xfId="1215"/>
    <cellStyle name="標準 2 2 2 2 3" xfId="1216"/>
    <cellStyle name="標準 2 2 2 3" xfId="1217"/>
    <cellStyle name="標準 2 2 3" xfId="1218"/>
    <cellStyle name="標準 2 2 3 2" xfId="1219"/>
    <cellStyle name="標準 2 2 3 3" xfId="1220"/>
    <cellStyle name="標準 2 2 4" xfId="1221"/>
    <cellStyle name="標準 2 2 4 2" xfId="1222"/>
    <cellStyle name="標準 2 2 4 3" xfId="1223"/>
    <cellStyle name="標準 2 2 5" xfId="1224"/>
    <cellStyle name="標準 2 2 5 2" xfId="1225"/>
    <cellStyle name="標準 2 2 5 3" xfId="1226"/>
    <cellStyle name="標準 2 2 6" xfId="1227"/>
    <cellStyle name="標準 2 2 6 2" xfId="1228"/>
    <cellStyle name="標準 2 2 6 3" xfId="1229"/>
    <cellStyle name="標準 2 2 7" xfId="1230"/>
    <cellStyle name="標準 2 2 8" xfId="1231"/>
    <cellStyle name="標準 2 2_(別紙1)参加者テスト仕様書(JPN)_ver1.81" xfId="1232"/>
    <cellStyle name="標準 2 3" xfId="1233"/>
    <cellStyle name="標準 2 3 2" xfId="1234"/>
    <cellStyle name="標準 2 3 2 2" xfId="1235"/>
    <cellStyle name="標準 2 3 3" xfId="1236"/>
    <cellStyle name="標準 2 3 3 2" xfId="1237"/>
    <cellStyle name="標準 2 3 3 3" xfId="1238"/>
    <cellStyle name="標準 2 3 4" xfId="1239"/>
    <cellStyle name="標準 2 4" xfId="1240"/>
    <cellStyle name="標準 2 4 2" xfId="1241"/>
    <cellStyle name="標準 2 4 2 2" xfId="1242"/>
    <cellStyle name="標準 2 4 3" xfId="1243"/>
    <cellStyle name="標準 2 5" xfId="1244"/>
    <cellStyle name="標準 2 5 2" xfId="1245"/>
    <cellStyle name="標準 2 5 3" xfId="1246"/>
    <cellStyle name="標準 2 6" xfId="1247"/>
    <cellStyle name="標準 2 6 2" xfId="1248"/>
    <cellStyle name="標準 2 6 3" xfId="1249"/>
    <cellStyle name="標準 2 6 4" xfId="1250"/>
    <cellStyle name="標準 2 7" xfId="1251"/>
    <cellStyle name="標準 2 7 2" xfId="1252"/>
    <cellStyle name="標準 2 8" xfId="1253"/>
    <cellStyle name="標準 2 8 2" xfId="1254"/>
    <cellStyle name="標準 2 9" xfId="1255"/>
    <cellStyle name="標準 2_(別紙1)参加者テスト仕様書(JPN)_ver1.81" xfId="1256"/>
    <cellStyle name="標準 20" xfId="1257"/>
    <cellStyle name="標準 20 2" xfId="1258"/>
    <cellStyle name="標準 20 3" xfId="1259"/>
    <cellStyle name="標準 20 4" xfId="1260"/>
    <cellStyle name="標準 20 5" xfId="1261"/>
    <cellStyle name="標準 21" xfId="1262"/>
    <cellStyle name="標準 21 2" xfId="1263"/>
    <cellStyle name="標準 21 2 2" xfId="1264"/>
    <cellStyle name="標準 21 3" xfId="1265"/>
    <cellStyle name="標準 21 3 2" xfId="1266"/>
    <cellStyle name="標準 21 4" xfId="1267"/>
    <cellStyle name="標準 21 5" xfId="1268"/>
    <cellStyle name="標準 22" xfId="1269"/>
    <cellStyle name="標準 22 2" xfId="1270"/>
    <cellStyle name="標準 22 3" xfId="1271"/>
    <cellStyle name="標準 23" xfId="1272"/>
    <cellStyle name="標準 23 2" xfId="1273"/>
    <cellStyle name="標準 23 3" xfId="1274"/>
    <cellStyle name="標準 24" xfId="1275"/>
    <cellStyle name="標準 24 2" xfId="1276"/>
    <cellStyle name="標準 24 3" xfId="1277"/>
    <cellStyle name="標準 25" xfId="1278"/>
    <cellStyle name="標準 26" xfId="1279"/>
    <cellStyle name="標準 27" xfId="1280"/>
    <cellStyle name="標準 28" xfId="1281"/>
    <cellStyle name="標準 29" xfId="1282"/>
    <cellStyle name="標準 3" xfId="1283"/>
    <cellStyle name="標準 3 10" xfId="1284"/>
    <cellStyle name="標準 3 11" xfId="1285"/>
    <cellStyle name="標準 3 2" xfId="1286"/>
    <cellStyle name="標準 3 2 2" xfId="1287"/>
    <cellStyle name="標準 3 2 2 2" xfId="1288"/>
    <cellStyle name="標準 3 2 2 3" xfId="1289"/>
    <cellStyle name="標準 3 2 3" xfId="1290"/>
    <cellStyle name="標準 3 2 3 2" xfId="1291"/>
    <cellStyle name="標準 3 2 3 3" xfId="1292"/>
    <cellStyle name="標準 3 2 4" xfId="1293"/>
    <cellStyle name="標準 3 2 5" xfId="1294"/>
    <cellStyle name="標準 3 3" xfId="1295"/>
    <cellStyle name="標準 3 4" xfId="1296"/>
    <cellStyle name="標準 3 4 2" xfId="1297"/>
    <cellStyle name="標準 3 4 3" xfId="1298"/>
    <cellStyle name="標準 3 5" xfId="1299"/>
    <cellStyle name="標準 3 5 2" xfId="1300"/>
    <cellStyle name="標準 3 5 3" xfId="1301"/>
    <cellStyle name="標準 3 6" xfId="1302"/>
    <cellStyle name="標準 3 6 2" xfId="1303"/>
    <cellStyle name="標準 3 7" xfId="1304"/>
    <cellStyle name="標準 3 8" xfId="1305"/>
    <cellStyle name="標準 3 9" xfId="1306"/>
    <cellStyle name="標準 3_【Quick取得データ配信ツール(仮)】課題管理表（EUC）_20121210" xfId="1307"/>
    <cellStyle name="標準 30" xfId="1308"/>
    <cellStyle name="標準 31" xfId="1309"/>
    <cellStyle name="標準 31 2" xfId="1310"/>
    <cellStyle name="標準 31 3" xfId="1311"/>
    <cellStyle name="標準 32" xfId="1312"/>
    <cellStyle name="標準 32 2" xfId="1313"/>
    <cellStyle name="標準 32 3" xfId="1314"/>
    <cellStyle name="標準 33" xfId="1315"/>
    <cellStyle name="標準 33 2" xfId="1316"/>
    <cellStyle name="標準 33 3" xfId="1317"/>
    <cellStyle name="標準 34" xfId="1318"/>
    <cellStyle name="標準 34 2" xfId="1319"/>
    <cellStyle name="標準 34 3" xfId="1320"/>
    <cellStyle name="標準 35" xfId="1321"/>
    <cellStyle name="標準 35 2" xfId="1322"/>
    <cellStyle name="標準 35 3" xfId="1323"/>
    <cellStyle name="標準 36" xfId="1324"/>
    <cellStyle name="標準 36 2" xfId="1325"/>
    <cellStyle name="標準 36 3" xfId="1326"/>
    <cellStyle name="標準 37" xfId="1327"/>
    <cellStyle name="標準 37 2" xfId="1328"/>
    <cellStyle name="標準 37 3" xfId="1329"/>
    <cellStyle name="標準 38" xfId="1330"/>
    <cellStyle name="標準 39" xfId="1331"/>
    <cellStyle name="標準 39 2" xfId="1332"/>
    <cellStyle name="標準 39 3" xfId="1333"/>
    <cellStyle name="標準 4" xfId="1334"/>
    <cellStyle name="標準 4 2" xfId="1335"/>
    <cellStyle name="標準 4 2 2" xfId="1336"/>
    <cellStyle name="標準 4 2 2 2" xfId="1337"/>
    <cellStyle name="標準 4 2 2 3" xfId="1338"/>
    <cellStyle name="標準 4 2 3" xfId="1339"/>
    <cellStyle name="標準 4 3" xfId="1340"/>
    <cellStyle name="標準 4 3 2" xfId="1341"/>
    <cellStyle name="標準 4 3 3" xfId="1342"/>
    <cellStyle name="標準 4 4" xfId="1343"/>
    <cellStyle name="標準 4 4 2" xfId="1344"/>
    <cellStyle name="標準 4 4 3" xfId="1345"/>
    <cellStyle name="標準 4 5" xfId="1346"/>
    <cellStyle name="標準 4 6" xfId="1347"/>
    <cellStyle name="標準 4_20121011__1_F⇒O_【証拠金１本化】課題管理（清算）" xfId="1348"/>
    <cellStyle name="標準 40" xfId="1349"/>
    <cellStyle name="標準 41" xfId="1350"/>
    <cellStyle name="標準 42" xfId="1351"/>
    <cellStyle name="標準 43" xfId="1352"/>
    <cellStyle name="標準 44" xfId="1353"/>
    <cellStyle name="標準 45" xfId="1354"/>
    <cellStyle name="標準 46" xfId="1355"/>
    <cellStyle name="標準 47" xfId="1356"/>
    <cellStyle name="標準 48" xfId="1357"/>
    <cellStyle name="標準 49" xfId="1358"/>
    <cellStyle name="標準 5" xfId="1359"/>
    <cellStyle name="標準 5 2" xfId="1360"/>
    <cellStyle name="標準 5 2 2" xfId="1361"/>
    <cellStyle name="標準 5 2 2 2" xfId="1362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925"/>
    <cellStyle name="未定義 2" xfId="1926"/>
    <cellStyle name="未定義 3" xfId="1927"/>
    <cellStyle name="未定義_030_上場有価証券総括表_詳細設計書_府令改正対応" xfId="1928"/>
    <cellStyle name="良い 2" xfId="1929"/>
    <cellStyle name="良い 3" xfId="1930"/>
    <cellStyle name="良い 4" xfId="1931"/>
    <cellStyle name="良い 5" xfId="1932"/>
    <cellStyle name="良い 6" xfId="1933"/>
    <cellStyle name="良い 7" xfId="1934"/>
    <cellStyle name="良い 8" xfId="1935"/>
    <cellStyle name="良い 9" xfId="1936"/>
    <cellStyle name="표준_4.3.1_取引処理（取引処理制御１－１）" xfId="1937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A12"/>
  <sheetViews>
    <sheetView showGridLines="0" tabSelected="1" view="pageBreakPreview" workbookViewId="0" zoomScaleNormal="70" zoomScaleSheetLayoutView="100">
      <pane activePane="bottomLeft" state="frozen" topLeftCell="A7" ySplit="6"/>
      <selection activeCell="A7" pane="bottomLeft" sqref="A7"/>
    </sheetView>
  </sheetViews>
  <sheetFormatPr defaultRowHeight="13.5"/>
  <cols>
    <col min="1" max="1" bestFit="true" customWidth="true" style="1" width="13.125" collapsed="false"/>
    <col min="2" max="2" bestFit="true" customWidth="true" style="1" width="10.75" collapsed="false"/>
    <col min="3" max="3" customWidth="true" style="1" width="41.375" collapsed="false"/>
    <col min="4" max="4" customWidth="true" style="1" width="49.5" collapsed="false"/>
    <col min="5" max="5" customWidth="true" style="1" width="16.25" collapsed="false"/>
    <col min="6" max="6" customWidth="true" style="1" width="24.625" collapsed="false"/>
    <col min="7" max="8" bestFit="true" customWidth="true" style="1" width="10.75" collapsed="false"/>
    <col min="9" max="9" customWidth="true" style="3" width="13.75" collapsed="false"/>
    <col min="10" max="10" bestFit="true" customWidth="true" style="4" width="10.375" collapsed="false"/>
    <col min="11" max="11" bestFit="true" customWidth="true" style="4" width="10.75" collapsed="false"/>
    <col min="12" max="12" bestFit="true" customWidth="true" style="1" width="17.75" collapsed="false"/>
    <col min="13" max="13" bestFit="true" customWidth="true" style="1" width="12.75" collapsed="false"/>
    <col min="14" max="14" customWidth="true" style="1" width="16.25" collapsed="false"/>
    <col min="15" max="15" bestFit="true" customWidth="true" style="1" width="5.625" collapsed="false"/>
    <col min="16" max="16" customWidth="true" style="1" width="16.25" collapsed="false"/>
    <col min="17" max="17" bestFit="true" customWidth="true" style="1" width="5.625" collapsed="false"/>
    <col min="18" max="18" customWidth="true" style="1" width="16.25" collapsed="false"/>
    <col min="19" max="19" bestFit="true" customWidth="true" style="1" width="5.625" collapsed="false"/>
    <col min="20" max="20" customWidth="true" style="1" width="16.25" collapsed="false"/>
    <col min="21" max="21" bestFit="true" customWidth="true" style="1" width="5.625" collapsed="false"/>
    <col min="22" max="22" bestFit="true" customWidth="true" style="1" width="23.875" collapsed="false"/>
    <col min="23" max="23" bestFit="true" customWidth="true" style="1" width="16.125" collapsed="false"/>
    <col min="24" max="24" bestFit="true" customWidth="true" style="1" width="26.125" collapsed="false"/>
    <col min="25" max="25" bestFit="true" customWidth="true" style="1" width="19.875" collapsed="false"/>
    <col min="26" max="26" bestFit="true" customWidth="true" style="1" width="25.0" collapsed="false"/>
    <col min="27" max="16384" style="1" width="9.0" collapsed="false"/>
  </cols>
  <sheetData>
    <row customHeight="1" ht="13.5" r="1" spans="1:26">
      <c r="A1" s="5"/>
      <c r="B1" s="6"/>
      <c r="C1" s="6"/>
      <c r="D1" s="6"/>
      <c r="E1" s="6"/>
      <c r="F1" s="6"/>
      <c r="G1" s="6"/>
      <c r="H1" s="6"/>
      <c r="I1" s="7"/>
      <c r="J1" s="7"/>
      <c r="K1" s="7"/>
      <c r="L1" s="6"/>
      <c r="M1" s="6"/>
      <c r="N1" s="6"/>
      <c r="O1" s="6"/>
      <c r="P1" s="6"/>
      <c r="Q1" s="42" t="s">
        <v>40</v>
      </c>
      <c r="R1" s="42"/>
      <c r="S1" s="42"/>
      <c r="T1" s="42"/>
      <c r="U1" s="42"/>
      <c r="V1" s="42"/>
      <c r="W1" s="42"/>
      <c r="X1" s="42"/>
      <c r="Y1" s="42"/>
      <c r="Z1" s="43"/>
    </row>
    <row customHeight="1" ht="99" r="2" spans="1:26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4"/>
      <c r="R2" s="44"/>
      <c r="S2" s="44"/>
      <c r="T2" s="44"/>
      <c r="U2" s="44"/>
      <c r="V2" s="44"/>
      <c r="W2" s="44"/>
      <c r="X2" s="44"/>
      <c r="Y2" s="44"/>
      <c r="Z2" s="45"/>
    </row>
    <row customHeight="1" ht="39" r="3" spans="1:26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46"/>
      <c r="R3" s="46"/>
      <c r="S3" s="46"/>
      <c r="T3" s="46"/>
      <c r="U3" s="46"/>
      <c r="V3" s="46"/>
      <c r="W3" s="46"/>
      <c r="X3" s="46"/>
      <c r="Y3" s="46"/>
      <c r="Z3" s="47"/>
    </row>
    <row customFormat="1" customHeight="1" ht="13.5" r="4" s="2" spans="1:26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52" t="s">
        <v>8</v>
      </c>
      <c r="H4" s="53"/>
      <c r="I4" s="9" t="s">
        <v>9</v>
      </c>
      <c r="J4" s="10" t="s">
        <v>10</v>
      </c>
      <c r="K4" s="11" t="s">
        <v>11</v>
      </c>
      <c r="L4" s="8" t="s">
        <v>12</v>
      </c>
      <c r="M4" s="12" t="s">
        <v>13</v>
      </c>
      <c r="N4" s="13" t="s">
        <v>14</v>
      </c>
      <c r="O4" s="11" t="s">
        <v>11</v>
      </c>
      <c r="P4" s="13" t="s">
        <v>15</v>
      </c>
      <c r="Q4" s="11" t="s">
        <v>11</v>
      </c>
      <c r="R4" s="13" t="s">
        <v>16</v>
      </c>
      <c r="S4" s="11" t="s">
        <v>11</v>
      </c>
      <c r="T4" s="13" t="s">
        <v>17</v>
      </c>
      <c r="U4" s="11" t="s">
        <v>11</v>
      </c>
      <c r="V4" s="8" t="s">
        <v>18</v>
      </c>
      <c r="W4" s="8" t="s">
        <v>19</v>
      </c>
      <c r="X4" s="14" t="s">
        <v>20</v>
      </c>
      <c r="Y4" s="8" t="s">
        <v>21</v>
      </c>
      <c r="Z4" s="8" t="s">
        <v>22</v>
      </c>
    </row>
    <row r="5" spans="1:26">
      <c r="A5" s="15" t="s">
        <v>23</v>
      </c>
      <c r="B5" s="15" t="s">
        <v>24</v>
      </c>
      <c r="C5" s="15"/>
      <c r="D5" s="15"/>
      <c r="E5" s="15"/>
      <c r="F5" s="15"/>
      <c r="G5" s="54" t="s">
        <v>25</v>
      </c>
      <c r="H5" s="55"/>
      <c r="I5" s="16"/>
      <c r="J5" s="17"/>
      <c r="K5" s="18" t="s">
        <v>26</v>
      </c>
      <c r="L5" s="19" t="s">
        <v>27</v>
      </c>
      <c r="M5" s="20" t="s">
        <v>28</v>
      </c>
      <c r="N5" s="21" t="s">
        <v>29</v>
      </c>
      <c r="O5" s="22" t="s">
        <v>26</v>
      </c>
      <c r="P5" s="21" t="s">
        <v>30</v>
      </c>
      <c r="Q5" s="22" t="s">
        <v>26</v>
      </c>
      <c r="R5" s="21" t="s">
        <v>31</v>
      </c>
      <c r="S5" s="22" t="s">
        <v>26</v>
      </c>
      <c r="T5" s="21" t="s">
        <v>32</v>
      </c>
      <c r="U5" s="22" t="s">
        <v>26</v>
      </c>
      <c r="V5" s="23" t="s">
        <v>33</v>
      </c>
      <c r="W5" s="23" t="s">
        <v>34</v>
      </c>
      <c r="X5" s="23" t="s">
        <v>35</v>
      </c>
      <c r="Y5" s="23" t="s">
        <v>36</v>
      </c>
      <c r="Z5" s="23" t="s">
        <v>37</v>
      </c>
    </row>
    <row r="6" spans="1:26">
      <c r="A6" s="24"/>
      <c r="B6" s="24"/>
      <c r="C6" s="24"/>
      <c r="D6" s="24"/>
      <c r="E6" s="24"/>
      <c r="F6" s="24"/>
      <c r="G6" s="25"/>
      <c r="H6" s="26"/>
      <c r="I6" s="27"/>
      <c r="J6" s="28"/>
      <c r="K6" s="29"/>
      <c r="L6" s="30" t="s">
        <v>38</v>
      </c>
      <c r="M6" s="30" t="s">
        <v>38</v>
      </c>
      <c r="N6" s="31" t="s">
        <v>39</v>
      </c>
      <c r="O6" s="32"/>
      <c r="P6" s="31" t="s">
        <v>39</v>
      </c>
      <c r="Q6" s="32"/>
      <c r="R6" s="31" t="s">
        <v>39</v>
      </c>
      <c r="S6" s="32"/>
      <c r="T6" s="31" t="s">
        <v>39</v>
      </c>
      <c r="U6" s="32"/>
      <c r="V6" s="31" t="s">
        <v>39</v>
      </c>
      <c r="W6" s="31" t="s">
        <v>39</v>
      </c>
      <c r="X6" s="31" t="s">
        <v>39</v>
      </c>
      <c r="Y6" s="31" t="s">
        <v>39</v>
      </c>
      <c r="Z6" s="30" t="s">
        <v>39</v>
      </c>
    </row>
    <row customFormat="1" customHeight="1" ht="13.5" r="7" s="2" spans="1:26">
      <c r="A7" s="38" t="s">
        <v>41</v>
      </c>
      <c r="B7" s="38" t="s">
        <v>42</v>
      </c>
      <c r="C7" s="38" t="s">
        <v>43</v>
      </c>
      <c r="D7" s="38" t="s">
        <v>44</v>
      </c>
      <c r="E7" s="38" t="s">
        <v>45</v>
      </c>
      <c r="F7" s="38" t="s">
        <v>46</v>
      </c>
      <c r="G7" s="38" t="s">
        <v>47</v>
      </c>
      <c r="H7" s="38" t="s">
        <v>48</v>
      </c>
      <c r="I7" s="38"/>
      <c r="J7" s="39"/>
      <c r="K7" s="40"/>
      <c r="L7" s="33" t="n">
        <f>0.055</f>
        <v>0.055</v>
      </c>
      <c r="M7" s="34" t="n">
        <f>0</f>
        <v>0.0</v>
      </c>
      <c r="N7" s="35" t="n">
        <f>100</f>
        <v>100.0</v>
      </c>
      <c r="O7" s="41" t="s">
        <v>49</v>
      </c>
      <c r="P7" s="35" t="n">
        <f>100</f>
        <v>100.0</v>
      </c>
      <c r="Q7" s="41" t="s">
        <v>49</v>
      </c>
      <c r="R7" s="35" t="n">
        <f>99.9</f>
        <v>99.9</v>
      </c>
      <c r="S7" s="41" t="s">
        <v>50</v>
      </c>
      <c r="T7" s="35" t="n">
        <f>99.9</f>
        <v>99.9</v>
      </c>
      <c r="U7" s="41" t="s">
        <v>51</v>
      </c>
      <c r="V7" s="36" t="n">
        <f>99.95</f>
        <v>99.95</v>
      </c>
      <c r="W7" s="37" t="n">
        <f>11000000</f>
        <v>1.1E7</v>
      </c>
      <c r="X7" s="37" t="str">
        <f>"－"</f>
        <v>－</v>
      </c>
      <c r="Y7" s="37" t="n">
        <f>10991000</f>
        <v>1.0991E7</v>
      </c>
      <c r="Z7" s="37" t="str">
        <f>"－"</f>
        <v>－</v>
      </c>
    </row>
    <row r="8">
      <c r="A8" s="38" t="s">
        <v>41</v>
      </c>
      <c r="B8" s="38" t="s">
        <v>52</v>
      </c>
      <c r="C8" s="38" t="s">
        <v>53</v>
      </c>
      <c r="D8" s="38" t="s">
        <v>54</v>
      </c>
      <c r="E8" s="38" t="s">
        <v>55</v>
      </c>
      <c r="F8" s="38" t="s">
        <v>56</v>
      </c>
      <c r="G8" s="38" t="s">
        <v>57</v>
      </c>
      <c r="H8" s="38" t="s">
        <v>58</v>
      </c>
      <c r="I8" s="38"/>
      <c r="J8" s="39"/>
      <c r="K8" s="40"/>
      <c r="L8" s="33" t="str">
        <f>"*"</f>
        <v>*</v>
      </c>
      <c r="M8" s="34" t="n">
        <f>0</f>
        <v>0.0</v>
      </c>
      <c r="N8" s="35" t="n">
        <f>132</f>
        <v>132.0</v>
      </c>
      <c r="O8" s="41" t="s">
        <v>59</v>
      </c>
      <c r="P8" s="35" t="n">
        <f>132</f>
        <v>132.0</v>
      </c>
      <c r="Q8" s="41" t="s">
        <v>59</v>
      </c>
      <c r="R8" s="35" t="n">
        <f>124.05</f>
        <v>124.05</v>
      </c>
      <c r="S8" s="41" t="s">
        <v>60</v>
      </c>
      <c r="T8" s="35" t="n">
        <f>124.05</f>
        <v>124.05</v>
      </c>
      <c r="U8" s="41" t="s">
        <v>60</v>
      </c>
      <c r="V8" s="36" t="n">
        <f>126.76</f>
        <v>126.76</v>
      </c>
      <c r="W8" s="37" t="n">
        <f>220000000</f>
        <v>2.2E8</v>
      </c>
      <c r="X8" s="37" t="n">
        <f>200000000</f>
        <v>2.0E8</v>
      </c>
      <c r="Y8" s="37" t="n">
        <f>276193000</f>
        <v>2.76193E8</v>
      </c>
      <c r="Z8" s="37" t="n">
        <f>250600000</f>
        <v>2.506E8</v>
      </c>
    </row>
    <row r="9">
      <c r="A9" s="38" t="s">
        <v>41</v>
      </c>
      <c r="B9" s="38" t="s">
        <v>61</v>
      </c>
      <c r="C9" s="38" t="s">
        <v>62</v>
      </c>
      <c r="D9" s="38" t="s">
        <v>63</v>
      </c>
      <c r="E9" s="38" t="s">
        <v>64</v>
      </c>
      <c r="F9" s="38" t="s">
        <v>65</v>
      </c>
      <c r="G9" s="38" t="s">
        <v>47</v>
      </c>
      <c r="H9" s="38" t="s">
        <v>66</v>
      </c>
      <c r="I9" s="38"/>
      <c r="J9" s="39"/>
      <c r="K9" s="40"/>
      <c r="L9" s="33" t="n">
        <f>0</f>
        <v>0.0</v>
      </c>
      <c r="M9" s="34" t="n">
        <f>0</f>
        <v>0.0</v>
      </c>
      <c r="N9" s="35" t="n">
        <f>99.9</f>
        <v>99.9</v>
      </c>
      <c r="O9" s="41" t="s">
        <v>67</v>
      </c>
      <c r="P9" s="35" t="n">
        <f>100</f>
        <v>100.0</v>
      </c>
      <c r="Q9" s="41" t="s">
        <v>68</v>
      </c>
      <c r="R9" s="35" t="n">
        <f>99.9</f>
        <v>99.9</v>
      </c>
      <c r="S9" s="41" t="s">
        <v>67</v>
      </c>
      <c r="T9" s="35" t="n">
        <f>100</f>
        <v>100.0</v>
      </c>
      <c r="U9" s="41" t="s">
        <v>68</v>
      </c>
      <c r="V9" s="36" t="n">
        <f>99.95</f>
        <v>99.95</v>
      </c>
      <c r="W9" s="37" t="n">
        <f>2000000</f>
        <v>2000000.0</v>
      </c>
      <c r="X9" s="37" t="str">
        <f>"－"</f>
        <v>－</v>
      </c>
      <c r="Y9" s="37" t="n">
        <f>1999000</f>
        <v>1999000.0</v>
      </c>
      <c r="Z9" s="37" t="str">
        <f>"－"</f>
        <v>－</v>
      </c>
    </row>
    <row r="10">
      <c r="A10" s="38" t="s">
        <v>41</v>
      </c>
      <c r="B10" s="38" t="s">
        <v>69</v>
      </c>
      <c r="C10" s="38" t="s">
        <v>70</v>
      </c>
      <c r="D10" s="38" t="s">
        <v>71</v>
      </c>
      <c r="E10" s="38" t="s">
        <v>72</v>
      </c>
      <c r="F10" s="38" t="s">
        <v>73</v>
      </c>
      <c r="G10" s="38" t="s">
        <v>74</v>
      </c>
      <c r="H10" s="38" t="s">
        <v>75</v>
      </c>
      <c r="I10" s="38"/>
      <c r="J10" s="39"/>
      <c r="K10" s="40"/>
      <c r="L10" s="33" t="str">
        <f>"*"</f>
        <v>*</v>
      </c>
      <c r="M10" s="34" t="n">
        <f>0</f>
        <v>0.0</v>
      </c>
      <c r="N10" s="35" t="n">
        <f>101</f>
        <v>101.0</v>
      </c>
      <c r="O10" s="41" t="s">
        <v>76</v>
      </c>
      <c r="P10" s="35" t="n">
        <f>105.5</f>
        <v>105.5</v>
      </c>
      <c r="Q10" s="41" t="s">
        <v>60</v>
      </c>
      <c r="R10" s="35" t="n">
        <f>101</f>
        <v>101.0</v>
      </c>
      <c r="S10" s="41" t="s">
        <v>76</v>
      </c>
      <c r="T10" s="35" t="n">
        <f>105.5</f>
        <v>105.5</v>
      </c>
      <c r="U10" s="41" t="s">
        <v>60</v>
      </c>
      <c r="V10" s="36" t="n">
        <f>103.91</f>
        <v>103.91</v>
      </c>
      <c r="W10" s="37" t="n">
        <f>164000000</f>
        <v>1.64E8</v>
      </c>
      <c r="X10" s="37" t="str">
        <f>"－"</f>
        <v>－</v>
      </c>
      <c r="Y10" s="37" t="n">
        <f>171039000</f>
        <v>1.71039E8</v>
      </c>
      <c r="Z10" s="37" t="str">
        <f>"－"</f>
        <v>－</v>
      </c>
    </row>
    <row r="11">
      <c r="A11" s="38" t="s">
        <v>41</v>
      </c>
      <c r="B11" s="38" t="s">
        <v>77</v>
      </c>
      <c r="C11" s="38" t="s">
        <v>78</v>
      </c>
      <c r="D11" s="38" t="s">
        <v>79</v>
      </c>
      <c r="E11" s="38" t="s">
        <v>80</v>
      </c>
      <c r="F11" s="38" t="s">
        <v>81</v>
      </c>
      <c r="G11" s="38" t="s">
        <v>82</v>
      </c>
      <c r="H11" s="38" t="s">
        <v>83</v>
      </c>
      <c r="I11" s="38"/>
      <c r="J11" s="39"/>
      <c r="K11" s="40"/>
      <c r="L11" s="33" t="n">
        <f>0</f>
        <v>0.0</v>
      </c>
      <c r="M11" s="34" t="n">
        <f>0</f>
        <v>0.0</v>
      </c>
      <c r="N11" s="35" t="n">
        <f>99.95</f>
        <v>99.95</v>
      </c>
      <c r="O11" s="41" t="s">
        <v>49</v>
      </c>
      <c r="P11" s="35" t="n">
        <f>101</f>
        <v>101.0</v>
      </c>
      <c r="Q11" s="41" t="s">
        <v>50</v>
      </c>
      <c r="R11" s="35" t="n">
        <f>99.95</f>
        <v>99.95</v>
      </c>
      <c r="S11" s="41" t="s">
        <v>49</v>
      </c>
      <c r="T11" s="35" t="n">
        <f>100</f>
        <v>100.0</v>
      </c>
      <c r="U11" s="41" t="s">
        <v>84</v>
      </c>
      <c r="V11" s="36" t="n">
        <f>100.32</f>
        <v>100.32</v>
      </c>
      <c r="W11" s="37" t="n">
        <f>6000000</f>
        <v>6000000.0</v>
      </c>
      <c r="X11" s="37" t="str">
        <f>"－"</f>
        <v>－</v>
      </c>
      <c r="Y11" s="37" t="n">
        <f>6011500</f>
        <v>6011500.0</v>
      </c>
      <c r="Z11" s="37" t="str">
        <f>"－"</f>
        <v>－</v>
      </c>
    </row>
    <row r="12">
      <c r="A12" s="38" t="s">
        <v>41</v>
      </c>
      <c r="B12" s="38" t="s">
        <v>85</v>
      </c>
      <c r="C12" s="38" t="s">
        <v>86</v>
      </c>
      <c r="D12" s="38" t="s">
        <v>87</v>
      </c>
      <c r="E12" s="38" t="s">
        <v>88</v>
      </c>
      <c r="F12" s="38" t="s">
        <v>89</v>
      </c>
      <c r="G12" s="38" t="s">
        <v>90</v>
      </c>
      <c r="H12" s="38" t="s">
        <v>91</v>
      </c>
      <c r="I12" s="38"/>
      <c r="J12" s="39"/>
      <c r="K12" s="40"/>
      <c r="L12" s="33" t="str">
        <f>"*"</f>
        <v>*</v>
      </c>
      <c r="M12" s="34" t="n">
        <f>0</f>
        <v>0.0</v>
      </c>
      <c r="N12" s="35" t="n">
        <f>224.2</f>
        <v>224.2</v>
      </c>
      <c r="O12" s="41" t="s">
        <v>92</v>
      </c>
      <c r="P12" s="35" t="n">
        <f>254.9</f>
        <v>254.9</v>
      </c>
      <c r="Q12" s="41" t="s">
        <v>93</v>
      </c>
      <c r="R12" s="35" t="n">
        <f>224.2</f>
        <v>224.2</v>
      </c>
      <c r="S12" s="41" t="s">
        <v>92</v>
      </c>
      <c r="T12" s="35" t="n">
        <f>254.9</f>
        <v>254.9</v>
      </c>
      <c r="U12" s="41" t="s">
        <v>93</v>
      </c>
      <c r="V12" s="36" t="n">
        <f>239.92</f>
        <v>239.92</v>
      </c>
      <c r="W12" s="37" t="n">
        <f>17000000</f>
        <v>1.7E7</v>
      </c>
      <c r="X12" s="37" t="str">
        <f>"－"</f>
        <v>－</v>
      </c>
      <c r="Y12" s="37" t="n">
        <f>40800500</f>
        <v>4.08005E7</v>
      </c>
      <c r="Z12" s="37" t="str">
        <f>"－"</f>
        <v>－</v>
      </c>
    </row>
  </sheetData>
  <mergeCells count="5">
    <mergeCell ref="Q1:Z3"/>
    <mergeCell ref="A2:P2"/>
    <mergeCell ref="A3:P3"/>
    <mergeCell ref="G4:H4"/>
    <mergeCell ref="G5:H5"/>
  </mergeCells>
  <phoneticPr fontId="3"/>
  <printOptions horizontalCentered="1"/>
  <pageMargins bottom="0.59055118110236227" footer="0.27559055118110237" header="0.27559055118110237" left="0.39370078740157483" right="0.39370078740157483" top="0.39370078740157483"/>
  <pageSetup fitToHeight="0" orientation="landscape" paperSize="9" r:id="rId1" scale="32"/>
  <headerFooter>
    <oddFooter>&amp;C&amp;P/&amp;N&amp;RCopyright (c) Tokyo Stock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BO_EM0001</vt:lpstr>
      <vt:lpstr>BO_EM0001!Print_Titles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2018-09-10T11:40:52Z</dcterms:created>
  <cp:lastPrinted>2018-09-10T11:46:24Z</cp:lastPrinted>
  <dcterms:modified xsi:type="dcterms:W3CDTF">2020-05-11T08:37:36Z</dcterms:modified>
</cp:coreProperties>
</file>