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<sst xmlns="http://schemas.openxmlformats.org/spreadsheetml/2006/main" count="126" uniqueCount="90">
  <si>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</si>
  <si>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</si>
  <si>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</si>
  <si>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</si>
  <si>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</si>
  <si>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</si>
  <si>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</si>
  <si>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</si>
  <si>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</si>
  <si>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</si>
  <si>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</si>
  <si>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</si>
  <si>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</si>
  <si>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</si>
  <si>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</si>
  <si>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</si>
  <si>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</si>
  <si>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</si>
  <si>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</si>
  <si>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</si>
  <si>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</si>
  <si>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</si>
  <si>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</si>
  <si>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</si>
  <si>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</si>
  <si>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</si>
  <si>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</si>
  <si>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</si>
  <si>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</si>
  <si>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</si>
  <si>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</si>
  <si>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</si>
  <si>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</si>
  <si>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</si>
  <si>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</si>
  <si>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</si>
  <si>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</si>
  <si>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</si>
  <si>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</si>
  <si>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</si>
  <si>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</si>
  <si>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2021/12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</si>
  <si>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</si>
  <si>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</si>
  <si>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</si>
  <si>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</si>
  <si>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</si>
  <si>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</si>
  <si>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</si>
  <si>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1</t>
  </si>
  <si>
    <t>24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</si>
  <si>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</si>
  <si>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</si>
  <si>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</si>
  <si>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</si>
  <si>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</si>
  <si>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</si>
  <si>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</si>
  <si>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6</t>
  </si>
  <si>
    <t>29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</si>
  <si>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</si>
  <si>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</si>
  <si>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</si>
  <si>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</si>
  <si>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</si>
  <si>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</si>
  <si>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</si>
  <si>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</si>
  <si>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</si>
  <si>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</si>
  <si>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</si>
  <si>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</si>
  <si>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</si>
  <si>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</si>
  <si>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</si>
  <si>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</si>
  <si>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</si>
  <si>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</si>
  <si>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</si>
  <si>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</si>
  <si>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9</t>
  </si>
  <si>
    <t>15</t>
  </si>
  <si>
    <t>900066758</t>
  </si>
  <si>
    <t>ソニーグループ６ＣＢ</t>
  </si>
  <si>
    <t xml:space="preserve">SONY GROUP CORPORATION 6  </t>
  </si>
  <si>
    <t>電気機器</t>
  </si>
  <si>
    <t>Electric Appliances</t>
  </si>
  <si>
    <t>2015/09/01</t>
  </si>
  <si>
    <t>2022/09/28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</si>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</sst>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2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0.161</f>
        <v>0.161</v>
      </c>
      <c r="M7" s="34" t="n">
        <f>0</f>
        <v>0.0</v>
      </c>
      <c r="N7" s="35" t="n">
        <f>99.95</f>
        <v>99.95</v>
      </c>
      <c r="O7" s="41" t="s">
        <v>49</v>
      </c>
      <c r="P7" s="35" t="n">
        <f>99.95</f>
        <v>99.95</v>
      </c>
      <c r="Q7" s="41" t="s">
        <v>49</v>
      </c>
      <c r="R7" s="35" t="n">
        <f>99.75</f>
        <v>99.75</v>
      </c>
      <c r="S7" s="41" t="s">
        <v>50</v>
      </c>
      <c r="T7" s="35" t="n">
        <f>99.75</f>
        <v>99.75</v>
      </c>
      <c r="U7" s="41" t="s">
        <v>50</v>
      </c>
      <c r="V7" s="36" t="n">
        <f>99.88</f>
        <v>99.88</v>
      </c>
      <c r="W7" s="37" t="n">
        <f>300000000</f>
        <v>3.0E8</v>
      </c>
      <c r="X7" s="37" t="n">
        <f>258000000</f>
        <v>2.58E8</v>
      </c>
      <c r="Y7" s="37" t="n">
        <f>286546500</f>
        <v>2.865465E8</v>
      </c>
      <c r="Z7" s="37" t="n">
        <f>244584000</f>
        <v>2.44584E8</v>
      </c>
    </row>
    <row r="8">
      <c r="A8" s="38" t="s">
        <v>41</v>
      </c>
      <c r="B8" s="38" t="s">
        <v>51</v>
      </c>
      <c r="C8" s="38" t="s">
        <v>52</v>
      </c>
      <c r="D8" s="38" t="s">
        <v>53</v>
      </c>
      <c r="E8" s="38" t="s">
        <v>54</v>
      </c>
      <c r="F8" s="38" t="s">
        <v>55</v>
      </c>
      <c r="G8" s="38" t="s">
        <v>56</v>
      </c>
      <c r="H8" s="38" t="s">
        <v>57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123</f>
        <v>123.0</v>
      </c>
      <c r="O8" s="41" t="s">
        <v>58</v>
      </c>
      <c r="P8" s="35" t="n">
        <f>130</f>
        <v>130.0</v>
      </c>
      <c r="Q8" s="41" t="s">
        <v>59</v>
      </c>
      <c r="R8" s="35" t="n">
        <f>123</f>
        <v>123.0</v>
      </c>
      <c r="S8" s="41" t="s">
        <v>58</v>
      </c>
      <c r="T8" s="35" t="n">
        <f>130</f>
        <v>130.0</v>
      </c>
      <c r="U8" s="41" t="s">
        <v>59</v>
      </c>
      <c r="V8" s="36" t="n">
        <f>125.33</f>
        <v>125.33</v>
      </c>
      <c r="W8" s="37" t="n">
        <f>89000000</f>
        <v>8.9E7</v>
      </c>
      <c r="X8" s="37" t="str">
        <f>"－"</f>
        <v>－</v>
      </c>
      <c r="Y8" s="37" t="n">
        <f>111500000</f>
        <v>1.115E8</v>
      </c>
      <c r="Z8" s="37" t="str">
        <f>"－"</f>
        <v>－</v>
      </c>
    </row>
    <row r="9">
      <c r="A9" s="38" t="s">
        <v>41</v>
      </c>
      <c r="B9" s="38" t="s">
        <v>60</v>
      </c>
      <c r="C9" s="38" t="s">
        <v>61</v>
      </c>
      <c r="D9" s="38" t="s">
        <v>62</v>
      </c>
      <c r="E9" s="38" t="s">
        <v>63</v>
      </c>
      <c r="F9" s="38" t="s">
        <v>64</v>
      </c>
      <c r="G9" s="38" t="s">
        <v>47</v>
      </c>
      <c r="H9" s="38" t="s">
        <v>65</v>
      </c>
      <c r="I9" s="38"/>
      <c r="J9" s="39"/>
      <c r="K9" s="40"/>
      <c r="L9" s="33" t="n">
        <f>0.16</f>
        <v>0.16</v>
      </c>
      <c r="M9" s="34" t="n">
        <f>0</f>
        <v>0.0</v>
      </c>
      <c r="N9" s="35" t="n">
        <f>99.75</f>
        <v>99.75</v>
      </c>
      <c r="O9" s="41" t="s">
        <v>50</v>
      </c>
      <c r="P9" s="35" t="n">
        <f>99.75</f>
        <v>99.75</v>
      </c>
      <c r="Q9" s="41" t="s">
        <v>50</v>
      </c>
      <c r="R9" s="35" t="n">
        <f>99.75</f>
        <v>99.75</v>
      </c>
      <c r="S9" s="41" t="s">
        <v>50</v>
      </c>
      <c r="T9" s="35" t="n">
        <f>99.75</f>
        <v>99.75</v>
      </c>
      <c r="U9" s="41" t="s">
        <v>50</v>
      </c>
      <c r="V9" s="36" t="n">
        <f>99.75</f>
        <v>99.75</v>
      </c>
      <c r="W9" s="37" t="n">
        <f>274000000</f>
        <v>2.74E8</v>
      </c>
      <c r="X9" s="37" t="n">
        <f>268000000</f>
        <v>2.68E8</v>
      </c>
      <c r="Y9" s="37" t="n">
        <f>260585000</f>
        <v>2.60585E8</v>
      </c>
      <c r="Z9" s="37" t="n">
        <f>254600000</f>
        <v>2.546E8</v>
      </c>
    </row>
    <row r="10">
      <c r="A10" s="38" t="s">
        <v>41</v>
      </c>
      <c r="B10" s="38" t="s">
        <v>66</v>
      </c>
      <c r="C10" s="38" t="s">
        <v>67</v>
      </c>
      <c r="D10" s="38" t="s">
        <v>68</v>
      </c>
      <c r="E10" s="38" t="s">
        <v>69</v>
      </c>
      <c r="F10" s="38" t="s">
        <v>70</v>
      </c>
      <c r="G10" s="38" t="s">
        <v>71</v>
      </c>
      <c r="H10" s="38" t="s">
        <v>72</v>
      </c>
      <c r="I10" s="38"/>
      <c r="J10" s="39"/>
      <c r="K10" s="40"/>
      <c r="L10" s="33" t="str">
        <f>"－"</f>
        <v>－</v>
      </c>
      <c r="M10" s="34" t="str">
        <f>"－"</f>
        <v>－</v>
      </c>
      <c r="N10" s="35" t="str">
        <f>"－"</f>
        <v>－</v>
      </c>
      <c r="O10" s="41"/>
      <c r="P10" s="35" t="str">
        <f>"－"</f>
        <v>－</v>
      </c>
      <c r="Q10" s="41"/>
      <c r="R10" s="35" t="str">
        <f>"－"</f>
        <v>－</v>
      </c>
      <c r="S10" s="41"/>
      <c r="T10" s="35" t="str">
        <f>"－"</f>
        <v>－</v>
      </c>
      <c r="U10" s="41"/>
      <c r="V10" s="36" t="str">
        <f>"－"</f>
        <v>－</v>
      </c>
      <c r="W10" s="37" t="str">
        <f>"－"</f>
        <v>－</v>
      </c>
      <c r="X10" s="37" t="str">
        <f>"－"</f>
        <v>－</v>
      </c>
      <c r="Y10" s="37" t="str">
        <f>"－"</f>
        <v>－</v>
      </c>
      <c r="Z10" s="37" t="str">
        <f>"－"</f>
        <v>－</v>
      </c>
    </row>
    <row r="11">
      <c r="A11" s="38" t="s">
        <v>41</v>
      </c>
      <c r="B11" s="38" t="s">
        <v>73</v>
      </c>
      <c r="C11" s="38" t="s">
        <v>74</v>
      </c>
      <c r="D11" s="38" t="s">
        <v>75</v>
      </c>
      <c r="E11" s="38" t="s">
        <v>76</v>
      </c>
      <c r="F11" s="38" t="s">
        <v>77</v>
      </c>
      <c r="G11" s="38" t="s">
        <v>78</v>
      </c>
      <c r="H11" s="38" t="s">
        <v>79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100.5</f>
        <v>100.5</v>
      </c>
      <c r="O11" s="41" t="s">
        <v>80</v>
      </c>
      <c r="P11" s="35" t="n">
        <f>101</f>
        <v>101.0</v>
      </c>
      <c r="Q11" s="41" t="s">
        <v>59</v>
      </c>
      <c r="R11" s="35" t="n">
        <f>99.9</f>
        <v>99.9</v>
      </c>
      <c r="S11" s="41" t="s">
        <v>81</v>
      </c>
      <c r="T11" s="35" t="n">
        <f>101</f>
        <v>101.0</v>
      </c>
      <c r="U11" s="41" t="s">
        <v>59</v>
      </c>
      <c r="V11" s="36" t="n">
        <f>100.24</f>
        <v>100.24</v>
      </c>
      <c r="W11" s="37" t="n">
        <f>306000000</f>
        <v>3.06E8</v>
      </c>
      <c r="X11" s="37" t="n">
        <f>234000000</f>
        <v>2.34E8</v>
      </c>
      <c r="Y11" s="37" t="n">
        <f>294745000</f>
        <v>2.94745E8</v>
      </c>
      <c r="Z11" s="37" t="n">
        <f>222300000</f>
        <v>2.223E8</v>
      </c>
    </row>
    <row r="12">
      <c r="A12" s="38" t="s">
        <v>41</v>
      </c>
      <c r="B12" s="38" t="s">
        <v>82</v>
      </c>
      <c r="C12" s="38" t="s">
        <v>83</v>
      </c>
      <c r="D12" s="38" t="s">
        <v>84</v>
      </c>
      <c r="E12" s="38" t="s">
        <v>85</v>
      </c>
      <c r="F12" s="38" t="s">
        <v>86</v>
      </c>
      <c r="G12" s="38" t="s">
        <v>87</v>
      </c>
      <c r="H12" s="38" t="s">
        <v>88</v>
      </c>
      <c r="I12" s="38"/>
      <c r="J12" s="39"/>
      <c r="K12" s="40"/>
      <c r="L12" s="33" t="str">
        <f>"*"</f>
        <v>*</v>
      </c>
      <c r="M12" s="34" t="n">
        <f>0</f>
        <v>0.0</v>
      </c>
      <c r="N12" s="35" t="n">
        <f>277.1</f>
        <v>277.1</v>
      </c>
      <c r="O12" s="41" t="s">
        <v>89</v>
      </c>
      <c r="P12" s="35" t="n">
        <f>277.1</f>
        <v>277.1</v>
      </c>
      <c r="Q12" s="41" t="s">
        <v>89</v>
      </c>
      <c r="R12" s="35" t="n">
        <f>277.1</f>
        <v>277.1</v>
      </c>
      <c r="S12" s="41" t="s">
        <v>89</v>
      </c>
      <c r="T12" s="35" t="n">
        <f>277.1</f>
        <v>277.1</v>
      </c>
      <c r="U12" s="41" t="s">
        <v>89</v>
      </c>
      <c r="V12" s="36" t="n">
        <f>277.1</f>
        <v>277.1</v>
      </c>
      <c r="W12" s="37" t="n">
        <f>41000000</f>
        <v>4.1E7</v>
      </c>
      <c r="X12" s="37" t="n">
        <f>40000000</f>
        <v>4.0E7</v>
      </c>
      <c r="Y12" s="37" t="n">
        <f>120167000</f>
        <v>1.20167E8</v>
      </c>
      <c r="Z12" s="37" t="n">
        <f>117396000</f>
        <v>1.17396E8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