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<sst xmlns="http://schemas.openxmlformats.org/spreadsheetml/2006/main" count="129" uniqueCount="97">
  <si>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</si>
  <si>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</si>
  <si>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</si>
  <si>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</si>
  <si>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</si>
  <si>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</si>
  <si>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</si>
  <si>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</si>
  <si>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</si>
  <si>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</si>
  <si>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</si>
  <si>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</si>
  <si>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</si>
  <si>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</si>
  <si>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</si>
  <si>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</si>
  <si>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</si>
  <si>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</si>
  <si>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</si>
  <si>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</si>
  <si>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</si>
  <si>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</si>
  <si>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</si>
  <si>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</si>
  <si>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</si>
  <si>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</si>
  <si>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</si>
  <si>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</si>
  <si>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</si>
  <si>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</si>
  <si>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</si>
  <si>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</si>
  <si>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</si>
  <si>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</si>
  <si>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</si>
  <si>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</si>
  <si>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</si>
  <si>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</si>
  <si>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</si>
  <si>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</si>
  <si>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</si>
  <si>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2022/03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</si>
  <si>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</si>
  <si>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</si>
  <si>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</si>
  <si>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</si>
  <si>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</si>
  <si>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</si>
  <si>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</si>
  <si>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1</t>
  </si>
  <si>
    <t>31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</si>
  <si>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</si>
  <si>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</si>
  <si>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</si>
  <si>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</si>
  <si>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</si>
  <si>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</si>
  <si>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</si>
  <si>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28</t>
  </si>
  <si>
    <t>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</si>
  <si>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</si>
  <si>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</si>
  <si>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</si>
  <si>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</si>
  <si>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</si>
  <si>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</si>
  <si>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2</t>
  </si>
  <si>
    <t>3</t>
  </si>
  <si>
    <t>9</t>
  </si>
  <si>
    <t>10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</si>
  <si>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</si>
  <si>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</si>
  <si>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</si>
  <si>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</si>
  <si>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</si>
  <si>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</si>
  <si>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</si>
  <si>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上場廃止</t>
  </si>
  <si>
    <t>Removal</t>
  </si>
  <si>
    <t>2022/03/14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</si>
  <si>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</si>
  <si>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</si>
  <si>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</si>
  <si>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</si>
  <si>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</si>
  <si>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</si>
  <si>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</si>
  <si>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29</t>
  </si>
  <si>
    <t>4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</si>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</sst>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0.076</f>
        <v>0.076</v>
      </c>
      <c r="M7" s="34" t="n">
        <f>0</f>
        <v>0.0</v>
      </c>
      <c r="N7" s="35" t="n">
        <f>99.5</f>
        <v>99.5</v>
      </c>
      <c r="O7" s="41" t="s">
        <v>49</v>
      </c>
      <c r="P7" s="35" t="n">
        <f>100</f>
        <v>100.0</v>
      </c>
      <c r="Q7" s="41" t="s">
        <v>49</v>
      </c>
      <c r="R7" s="35" t="n">
        <f>99.5</f>
        <v>99.5</v>
      </c>
      <c r="S7" s="41" t="s">
        <v>49</v>
      </c>
      <c r="T7" s="35" t="n">
        <f>99.9</f>
        <v>99.9</v>
      </c>
      <c r="U7" s="41" t="s">
        <v>50</v>
      </c>
      <c r="V7" s="36" t="n">
        <f>99.82</f>
        <v>99.82</v>
      </c>
      <c r="W7" s="37" t="n">
        <f>17000000</f>
        <v>1.7E7</v>
      </c>
      <c r="X7" s="37" t="str">
        <f>"－"</f>
        <v>－</v>
      </c>
      <c r="Y7" s="37" t="n">
        <f>16971500</f>
        <v>1.69715E7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117.55</f>
        <v>117.55</v>
      </c>
      <c r="O8" s="41" t="s">
        <v>49</v>
      </c>
      <c r="P8" s="35" t="n">
        <f>154</f>
        <v>154.0</v>
      </c>
      <c r="Q8" s="41" t="s">
        <v>58</v>
      </c>
      <c r="R8" s="35" t="n">
        <f>113.35</f>
        <v>113.35</v>
      </c>
      <c r="S8" s="41" t="s">
        <v>59</v>
      </c>
      <c r="T8" s="35" t="n">
        <f>149.3</f>
        <v>149.3</v>
      </c>
      <c r="U8" s="41" t="s">
        <v>50</v>
      </c>
      <c r="V8" s="36" t="n">
        <f>126.2</f>
        <v>126.2</v>
      </c>
      <c r="W8" s="37" t="n">
        <f>366000000</f>
        <v>3.66E8</v>
      </c>
      <c r="X8" s="37" t="n">
        <f>220000000</f>
        <v>2.2E8</v>
      </c>
      <c r="Y8" s="37" t="n">
        <f>468391500</f>
        <v>4.683915E8</v>
      </c>
      <c r="Z8" s="37" t="n">
        <f>258610000</f>
        <v>2.5861E8</v>
      </c>
    </row>
    <row r="9">
      <c r="A9" s="38" t="s">
        <v>41</v>
      </c>
      <c r="B9" s="38" t="s">
        <v>60</v>
      </c>
      <c r="C9" s="38" t="s">
        <v>61</v>
      </c>
      <c r="D9" s="38" t="s">
        <v>62</v>
      </c>
      <c r="E9" s="38" t="s">
        <v>63</v>
      </c>
      <c r="F9" s="38" t="s">
        <v>64</v>
      </c>
      <c r="G9" s="38" t="s">
        <v>47</v>
      </c>
      <c r="H9" s="38" t="s">
        <v>65</v>
      </c>
      <c r="I9" s="38"/>
      <c r="J9" s="39"/>
      <c r="K9" s="40"/>
      <c r="L9" s="33" t="n">
        <f>0.228</f>
        <v>0.228</v>
      </c>
      <c r="M9" s="34" t="n">
        <f>0</f>
        <v>0.0</v>
      </c>
      <c r="N9" s="35" t="n">
        <f>99.65</f>
        <v>99.65</v>
      </c>
      <c r="O9" s="41" t="s">
        <v>66</v>
      </c>
      <c r="P9" s="35" t="n">
        <f>99.7</f>
        <v>99.7</v>
      </c>
      <c r="Q9" s="41" t="s">
        <v>67</v>
      </c>
      <c r="R9" s="35" t="n">
        <f>99.6</f>
        <v>99.6</v>
      </c>
      <c r="S9" s="41" t="s">
        <v>68</v>
      </c>
      <c r="T9" s="35" t="n">
        <f>99.7</f>
        <v>99.7</v>
      </c>
      <c r="U9" s="41" t="s">
        <v>69</v>
      </c>
      <c r="V9" s="36" t="n">
        <f>99.66</f>
        <v>99.66</v>
      </c>
      <c r="W9" s="37" t="n">
        <f>15000000</f>
        <v>1.5E7</v>
      </c>
      <c r="X9" s="37" t="str">
        <f>"－"</f>
        <v>－</v>
      </c>
      <c r="Y9" s="37" t="n">
        <f>14951500</f>
        <v>1.49515E7</v>
      </c>
      <c r="Z9" s="37" t="str">
        <f>"－"</f>
        <v>－</v>
      </c>
    </row>
    <row r="10">
      <c r="A10" s="38" t="s">
        <v>41</v>
      </c>
      <c r="B10" s="38" t="s">
        <v>70</v>
      </c>
      <c r="C10" s="38" t="s">
        <v>71</v>
      </c>
      <c r="D10" s="38" t="s">
        <v>72</v>
      </c>
      <c r="E10" s="38" t="s">
        <v>73</v>
      </c>
      <c r="F10" s="38" t="s">
        <v>74</v>
      </c>
      <c r="G10" s="38" t="s">
        <v>75</v>
      </c>
      <c r="H10" s="38" t="s">
        <v>76</v>
      </c>
      <c r="I10" s="38" t="s">
        <v>77</v>
      </c>
      <c r="J10" s="39" t="s">
        <v>78</v>
      </c>
      <c r="K10" s="40" t="s">
        <v>79</v>
      </c>
      <c r="L10" s="33" t="str">
        <f>"－"</f>
        <v>－</v>
      </c>
      <c r="M10" s="34" t="str">
        <f>"－"</f>
        <v>－</v>
      </c>
      <c r="N10" s="35" t="str">
        <f>"－"</f>
        <v>－</v>
      </c>
      <c r="O10" s="41"/>
      <c r="P10" s="35" t="str">
        <f>"－"</f>
        <v>－</v>
      </c>
      <c r="Q10" s="41"/>
      <c r="R10" s="35" t="str">
        <f>"－"</f>
        <v>－</v>
      </c>
      <c r="S10" s="41"/>
      <c r="T10" s="35" t="str">
        <f>"－"</f>
        <v>－</v>
      </c>
      <c r="U10" s="41"/>
      <c r="V10" s="36" t="str">
        <f>"－"</f>
        <v>－</v>
      </c>
      <c r="W10" s="37" t="str">
        <f>"－"</f>
        <v>－</v>
      </c>
      <c r="X10" s="37" t="str">
        <f>"－"</f>
        <v>－</v>
      </c>
      <c r="Y10" s="37" t="str">
        <f>"－"</f>
        <v>－</v>
      </c>
      <c r="Z10" s="37" t="str">
        <f>"－"</f>
        <v>－</v>
      </c>
    </row>
    <row r="11">
      <c r="A11" s="38" t="s">
        <v>41</v>
      </c>
      <c r="B11" s="38" t="s">
        <v>80</v>
      </c>
      <c r="C11" s="38" t="s">
        <v>81</v>
      </c>
      <c r="D11" s="38" t="s">
        <v>82</v>
      </c>
      <c r="E11" s="38" t="s">
        <v>83</v>
      </c>
      <c r="F11" s="38" t="s">
        <v>84</v>
      </c>
      <c r="G11" s="38" t="s">
        <v>85</v>
      </c>
      <c r="H11" s="38" t="s">
        <v>86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100.7</f>
        <v>100.7</v>
      </c>
      <c r="O11" s="41" t="s">
        <v>49</v>
      </c>
      <c r="P11" s="35" t="n">
        <f>100.9</f>
        <v>100.9</v>
      </c>
      <c r="Q11" s="41" t="s">
        <v>87</v>
      </c>
      <c r="R11" s="35" t="n">
        <f>99.6</f>
        <v>99.6</v>
      </c>
      <c r="S11" s="41" t="s">
        <v>88</v>
      </c>
      <c r="T11" s="35" t="n">
        <f>100.9</f>
        <v>100.9</v>
      </c>
      <c r="U11" s="41" t="s">
        <v>87</v>
      </c>
      <c r="V11" s="36" t="n">
        <f>100.35</f>
        <v>100.35</v>
      </c>
      <c r="W11" s="37" t="n">
        <f>11000000</f>
        <v>1.1E7</v>
      </c>
      <c r="X11" s="37" t="str">
        <f>"－"</f>
        <v>－</v>
      </c>
      <c r="Y11" s="37" t="n">
        <f>11013000</f>
        <v>1.1013E7</v>
      </c>
      <c r="Z11" s="37" t="str">
        <f>"－"</f>
        <v>－</v>
      </c>
    </row>
    <row r="12">
      <c r="A12" s="38" t="s">
        <v>41</v>
      </c>
      <c r="B12" s="38" t="s">
        <v>89</v>
      </c>
      <c r="C12" s="38" t="s">
        <v>90</v>
      </c>
      <c r="D12" s="38" t="s">
        <v>91</v>
      </c>
      <c r="E12" s="38" t="s">
        <v>92</v>
      </c>
      <c r="F12" s="38" t="s">
        <v>93</v>
      </c>
      <c r="G12" s="38" t="s">
        <v>94</v>
      </c>
      <c r="H12" s="38" t="s">
        <v>95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230</f>
        <v>230.0</v>
      </c>
      <c r="O12" s="41" t="s">
        <v>96</v>
      </c>
      <c r="P12" s="35" t="n">
        <f>250</f>
        <v>250.0</v>
      </c>
      <c r="Q12" s="41" t="s">
        <v>87</v>
      </c>
      <c r="R12" s="35" t="n">
        <f>230</f>
        <v>230.0</v>
      </c>
      <c r="S12" s="41" t="s">
        <v>96</v>
      </c>
      <c r="T12" s="35" t="n">
        <f>250</f>
        <v>250.0</v>
      </c>
      <c r="U12" s="41" t="s">
        <v>87</v>
      </c>
      <c r="V12" s="36" t="n">
        <f>240.2</f>
        <v>240.2</v>
      </c>
      <c r="W12" s="37" t="n">
        <f>14000000</f>
        <v>1.4E7</v>
      </c>
      <c r="X12" s="37" t="n">
        <f>5000000</f>
        <v>5000000.0</v>
      </c>
      <c r="Y12" s="37" t="n">
        <f>34450500</f>
        <v>3.44505E7</v>
      </c>
      <c r="Z12" s="37" t="n">
        <f>13000000</f>
        <v>1.3E7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